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810" tabRatio="552" activeTab="1"/>
  </bookViews>
  <sheets>
    <sheet name="DETALHADO" sheetId="1" r:id="rId1"/>
    <sheet name="RESUMIDO" sheetId="2" r:id="rId2"/>
    <sheet name="ORÇAMENTO" sheetId="3" r:id="rId3"/>
  </sheets>
  <definedNames>
    <definedName name="_xlnm.Print_Titles" localSheetId="0">'DETALHADO'!$A:$A,'DETALHADO'!$1:$10</definedName>
    <definedName name="Z_07B343ED_5103_4A92_848A_8D61BFBC4E6D_.wvu.PrintTitles" localSheetId="0" hidden="1">'DETALHADO'!$A:$A,'DETALHADO'!$1:$10</definedName>
    <definedName name="Z_07B343ED_5103_4A92_848A_8D61BFBC4E6D_.wvu.Rows" localSheetId="2" hidden="1">'ORÇAMENTO'!$10:$11,'ORÇAMENTO'!$15:$19,'ORÇAMENTO'!$21:$21,'ORÇAMENTO'!$24:$36,'ORÇAMENTO'!$39:$48,'ORÇAMENTO'!$52:$52,'ORÇAMENTO'!$63:$63,'ORÇAMENTO'!$68:$69,'ORÇAMENTO'!$71:$71</definedName>
    <definedName name="Z_07B343ED_5103_4A92_848A_8D61BFBC4E6D_.wvu.Rows" localSheetId="1" hidden="1">'RESUMIDO'!$16:$16,'RESUMIDO'!$23:$24,'RESUMIDO'!$26:$26,'RESUMIDO'!$29:$31,'RESUMIDO'!$33:$33,'RESUMIDO'!$35:$35,'RESUMIDO'!$38:$39,'RESUMIDO'!$44:$45,'RESUMIDO'!$51:$51</definedName>
    <definedName name="Z_162241F1_C258_4182_8A39_C575894F6E0C_.wvu.PrintTitles" localSheetId="0" hidden="1">'DETALHADO'!$A:$A,'DETALHADO'!$1:$10</definedName>
    <definedName name="Z_162241F1_C258_4182_8A39_C575894F6E0C_.wvu.Rows" localSheetId="2" hidden="1">'ORÇAMENTO'!$10:$11,'ORÇAMENTO'!$15:$19,'ORÇAMENTO'!$21:$21,'ORÇAMENTO'!$24:$30,'ORÇAMENTO'!$32:$35,'ORÇAMENTO'!$41:$45,'ORÇAMENTO'!$47:$48</definedName>
    <definedName name="Z_184024A4_11BE_422A_B996_CEA07173E26F_.wvu.PrintTitles" localSheetId="0" hidden="1">'DETALHADO'!$A:$A,'DETALHADO'!$1:$10</definedName>
    <definedName name="Z_184024A4_11BE_422A_B996_CEA07173E26F_.wvu.Rows" localSheetId="0" hidden="1">'DETALHADO'!$30:$36,'DETALHADO'!$40:$48</definedName>
    <definedName name="Z_184024A4_11BE_422A_B996_CEA07173E26F_.wvu.Rows" localSheetId="2" hidden="1">'ORÇAMENTO'!$10:$11,'ORÇAMENTO'!$15:$19,'ORÇAMENTO'!$21:$21,'ORÇAMENTO'!$24:$36,'ORÇAMENTO'!$39:$48,'ORÇAMENTO'!$62:$63,'ORÇAMENTO'!$68:$69,'ORÇAMENTO'!$71:$71</definedName>
    <definedName name="Z_184024A4_11BE_422A_B996_CEA07173E26F_.wvu.Rows" localSheetId="1" hidden="1">'RESUMIDO'!$15:$16,'RESUMIDO'!$23:$24,'RESUMIDO'!$26:$26,'RESUMIDO'!$29:$31,'RESUMIDO'!$33:$33,'RESUMIDO'!$35:$35,'RESUMIDO'!$38:$45,'RESUMIDO'!$51:$51</definedName>
    <definedName name="Z_8C0AF95A_79D5_42DD_AAC4_9CD87558502A_.wvu.PrintTitles" localSheetId="0" hidden="1">'DETALHADO'!$A:$A,'DETALHADO'!$1:$10</definedName>
    <definedName name="Z_8C0AF95A_79D5_42DD_AAC4_9CD87558502A_.wvu.Rows" localSheetId="2" hidden="1">'ORÇAMENTO'!$10:$11,'ORÇAMENTO'!$15:$19,'ORÇAMENTO'!$21:$21,'ORÇAMENTO'!$24:$36,'ORÇAMENTO'!$39:$48,'ORÇAMENTO'!$62:$63,'ORÇAMENTO'!$68:$69,'ORÇAMENTO'!$71:$71</definedName>
    <definedName name="Z_8C0AF95A_79D5_42DD_AAC4_9CD87558502A_.wvu.Rows" localSheetId="1" hidden="1">'RESUMIDO'!$15:$16,'RESUMIDO'!$23:$24,'RESUMIDO'!$26:$26,'RESUMIDO'!$29:$31,'RESUMIDO'!$33:$33,'RESUMIDO'!$35:$35,'RESUMIDO'!$38:$45,'RESUMIDO'!$51:$51</definedName>
    <definedName name="Z_B4D8E709_D9FA_4069_B97B_E23DF41CF60B_.wvu.PrintTitles" localSheetId="0" hidden="1">'DETALHADO'!$A:$A,'DETALHADO'!$1:$10</definedName>
    <definedName name="Z_B4D8E709_D9FA_4069_B97B_E23DF41CF60B_.wvu.Rows" localSheetId="2" hidden="1">'ORÇAMENTO'!$10:$11,'ORÇAMENTO'!$15:$19,'ORÇAMENTO'!$21:$21,'ORÇAMENTO'!$24:$30,'ORÇAMENTO'!$32:$35,'ORÇAMENTO'!$41:$45,'ORÇAMENTO'!$47:$48</definedName>
  </definedNames>
  <calcPr fullCalcOnLoad="1"/>
</workbook>
</file>

<file path=xl/sharedStrings.xml><?xml version="1.0" encoding="utf-8"?>
<sst xmlns="http://schemas.openxmlformats.org/spreadsheetml/2006/main" count="303" uniqueCount="158">
  <si>
    <t>TOTAL</t>
  </si>
  <si>
    <t>( B )</t>
  </si>
  <si>
    <t>1. DESKTOPS E SERVIDORES</t>
  </si>
  <si>
    <t>CONFIGURAÇÃO I - LASER MONO</t>
  </si>
  <si>
    <t>ATENDIMENTO</t>
  </si>
  <si>
    <t>SUBTOTAL</t>
  </si>
  <si>
    <t>2. IMPRESSORAS</t>
  </si>
  <si>
    <t>RETAGUARDA</t>
  </si>
  <si>
    <t>SCN - SUPERINTENDÊNCIA DE NOVOS PROJETOS</t>
  </si>
  <si>
    <t>PRODESP - TECNOLOGIA DA INFORMAÇÃO</t>
  </si>
  <si>
    <t>( A )</t>
  </si>
  <si>
    <t>SISTEMA DE TELEFONIA IP</t>
  </si>
  <si>
    <t>APARELHO TELEFÔNICO IP</t>
  </si>
  <si>
    <t>ANTIVÍRUS CORPORATIVO - SERVIDOR WINDOWS</t>
  </si>
  <si>
    <t>SOFTWARE DE BACKUP - SERVIDOR WINDOWS</t>
  </si>
  <si>
    <t>ÓRGÃOS / INSTITUIÇÕES --- &gt;&gt;&gt;</t>
  </si>
  <si>
    <t>SETORES --- &gt;&gt;&gt;</t>
  </si>
  <si>
    <t>5. SOFTWARES</t>
  </si>
  <si>
    <t>ANTIVÍRUS CORPORATIVO - DESKTOP WINDOWS</t>
  </si>
  <si>
    <t>3. EQUIPAMENTOS ATIVOS DE REDE</t>
  </si>
  <si>
    <t>7. OUTROS EQUIPAMENTOS</t>
  </si>
  <si>
    <t>( C ) = A + B</t>
  </si>
  <si>
    <t>FORNECIDOS POR OUTRAS INSTITUIÇÕES</t>
  </si>
  <si>
    <t>TOTAL DO POSTO</t>
  </si>
  <si>
    <t>CONFIGURAÇÃO II - MICRO PC</t>
  </si>
  <si>
    <t>CONFIGURAÇÃO IV - ACCESS POINT</t>
  </si>
  <si>
    <t>CONFIGURAÇÃO II - LASER COLOR</t>
  </si>
  <si>
    <t>DRADS</t>
  </si>
  <si>
    <t>DAEE</t>
  </si>
  <si>
    <t>CONFIGURAÇÃO I - DESKTOP</t>
  </si>
  <si>
    <t>CONFIGURAÇÃO II - ACESSO PoE</t>
  </si>
  <si>
    <t>CONFIGURAÇÃO I - DISTRIBUIÇÃO</t>
  </si>
  <si>
    <t>6. SERVIDORES</t>
  </si>
  <si>
    <t>CONFIGURAÇÃO I - SERVIDOR</t>
  </si>
  <si>
    <t>4. COMUNICAÇÃO DE VOZ E DADOS</t>
  </si>
  <si>
    <t>LINK E1 30 TRONCOS 100 RAMAIS DDR</t>
  </si>
  <si>
    <t>APARELHO TELEFÔNICO ANALÓGICO</t>
  </si>
  <si>
    <t>TOTEM MULTIMÍDIA</t>
  </si>
  <si>
    <t>MICROSOFT OFFICE 2016 STD</t>
  </si>
  <si>
    <t>MICROSOFT WINDOWS SERVER 2016 STD</t>
  </si>
  <si>
    <t>CONFIGURAÇÃO III - MULTIFUNCIONAL MONO</t>
  </si>
  <si>
    <t>CONFIGURAÇÃO V - TÉRMICA</t>
  </si>
  <si>
    <t>OUTROS - AUTO CAD</t>
  </si>
  <si>
    <t>CONFIGURAÇÃO III - FIREWALL</t>
  </si>
  <si>
    <t>CETESB</t>
  </si>
  <si>
    <t>CONFIGURAÇÃO IV - MULTIFUNCIONAL COLOR</t>
  </si>
  <si>
    <t>OUTROS - ARCGIS</t>
  </si>
  <si>
    <t>CONFIGURAÇÃO IV - MULTIFUNCIONAL COLOR A3</t>
  </si>
  <si>
    <t>CONFIGURAÇÃO III - MULTIFUNCIONAL MONO A4</t>
  </si>
  <si>
    <t>ESPORTES</t>
  </si>
  <si>
    <t>DIRETORIA</t>
  </si>
  <si>
    <t>RECEPÇÃO</t>
  </si>
  <si>
    <t>PROTOCOLO</t>
  </si>
  <si>
    <t>CONTRATADA</t>
  </si>
  <si>
    <t xml:space="preserve">LINK 16 MBPS </t>
  </si>
  <si>
    <t xml:space="preserve">LINK 34 MBPS </t>
  </si>
  <si>
    <t xml:space="preserve">LINK 100 MBPS </t>
  </si>
  <si>
    <t>ATA 48 PORTAS</t>
  </si>
  <si>
    <t xml:space="preserve">OUTROS - COMUNICADOR SPARK </t>
  </si>
  <si>
    <t>OUTROS - SKYPE</t>
  </si>
  <si>
    <t>FORNECIDOS PELA CONTRATADA/ SECRETARIA</t>
  </si>
  <si>
    <t xml:space="preserve">OUTROS - SKYPE </t>
  </si>
  <si>
    <t>SERV ELETR</t>
  </si>
  <si>
    <t>MONITOR DE VÍDEO</t>
  </si>
  <si>
    <t>MONITOR DE VIDEO</t>
  </si>
  <si>
    <t>Item</t>
  </si>
  <si>
    <t>Valor unitário</t>
  </si>
  <si>
    <t>Quantitativo</t>
  </si>
  <si>
    <t>Valor total</t>
  </si>
  <si>
    <t>DESKTOP</t>
  </si>
  <si>
    <t>MICRO PC</t>
  </si>
  <si>
    <t>IMPRESSORA TÉRMICA PARA SENHAS</t>
  </si>
  <si>
    <t>SWITCH - DISTRIBUIÇÃO</t>
  </si>
  <si>
    <t>SWITCH ACESSO PoE</t>
  </si>
  <si>
    <t>SERVIDOR DE REDE</t>
  </si>
  <si>
    <t>IMPRESSORA LASER MONO</t>
  </si>
  <si>
    <t>IMPRESSORA LASER COLOR</t>
  </si>
  <si>
    <t>MULTIFUNCIONAL MONO</t>
  </si>
  <si>
    <t>MULTIFUNCIONAL COLOR</t>
  </si>
  <si>
    <t>CUSTEIO MENSAL</t>
  </si>
  <si>
    <t>INVESTIMENTO</t>
  </si>
  <si>
    <t>CFTV (20 câmeras + gravador + licença)</t>
  </si>
  <si>
    <t>INFRA LÓGICA + ELÉTRICA</t>
  </si>
  <si>
    <t>PROJETOR MULTIMÍDIA</t>
  </si>
  <si>
    <t>PROJETOR MULTIMÍIDA</t>
  </si>
  <si>
    <t>Valor unit.</t>
  </si>
  <si>
    <t xml:space="preserve">Valor pag. </t>
  </si>
  <si>
    <t>TOTAL INVESTIMENTO</t>
  </si>
  <si>
    <t>UNIDADE EXTERNA BACKUP</t>
  </si>
  <si>
    <t>TOTAL CUSTEIO</t>
  </si>
  <si>
    <t>qtd impressão mono</t>
  </si>
  <si>
    <t>qtd impressão color</t>
  </si>
  <si>
    <t>Subtotal</t>
  </si>
  <si>
    <t>[1]</t>
  </si>
  <si>
    <t>PLOTTER</t>
  </si>
  <si>
    <t>APARELHOS TEFÔNICO IP GER</t>
  </si>
  <si>
    <t>APARELHO TELEFÔNICO IP BAS</t>
  </si>
  <si>
    <t>APARELHO TELEFÔNICO IP GER</t>
  </si>
  <si>
    <t xml:space="preserve">LINK INTRAGOV 34 MBPS </t>
  </si>
  <si>
    <t xml:space="preserve">LINK INTRAGOV 60 MBPS </t>
  </si>
  <si>
    <t xml:space="preserve">LINK INTRAGOV 100 MBPS </t>
  </si>
  <si>
    <t>Memória cálculo intragov V</t>
  </si>
  <si>
    <t>scm</t>
  </si>
  <si>
    <t>sai</t>
  </si>
  <si>
    <t>total</t>
  </si>
  <si>
    <t>Velocidade</t>
  </si>
  <si>
    <t>Suporte técnico de TI onsite</t>
  </si>
  <si>
    <t>Help desk remoto (40 chamados)</t>
  </si>
  <si>
    <t>Monitoramento LAN - Rede Local</t>
  </si>
  <si>
    <t>Supervisão Prodesp (Atenderá a todas Unidades)</t>
  </si>
  <si>
    <t>AD / File Server / Adm. hosts e users / Infra em nuvem / Retenção de dados</t>
  </si>
  <si>
    <t>Infra de acesso à Internet - equipe do Gaspari</t>
  </si>
  <si>
    <t>Serviço de URA Intragov VoIP ( serviço padrão gratuito )</t>
  </si>
  <si>
    <t/>
  </si>
  <si>
    <t>IAMSPE</t>
  </si>
  <si>
    <t>SUBTOTAL INVESTIMENTO</t>
  </si>
  <si>
    <t>AUDITORIO/SL CONF</t>
  </si>
  <si>
    <t>GUARITA</t>
  </si>
  <si>
    <t>6. OUTROS EQUIPAMENTOS</t>
  </si>
  <si>
    <t>PRONTUARIO/ FARMACIA/ ELETRO</t>
  </si>
  <si>
    <t>ADMINISTRAÇÃO</t>
  </si>
  <si>
    <t>ADMINISTRATIVO</t>
  </si>
  <si>
    <t>LABORATORIO - EDA</t>
  </si>
  <si>
    <t>SUB. CONVENIOS</t>
  </si>
  <si>
    <t>RETIRADA DE DOC.</t>
  </si>
  <si>
    <t>TÉCNICOS - CPD</t>
  </si>
  <si>
    <t>TELA LED 46"</t>
  </si>
  <si>
    <t>MONITOR PROFISSIONAL - TELA LED 46"</t>
  </si>
  <si>
    <t>TÉCNICOS</t>
  </si>
  <si>
    <t>DEFESA CIVIL</t>
  </si>
  <si>
    <t>REUNIÃO DIGITAL - VÍDEO CONFERÊNCIA</t>
  </si>
  <si>
    <t>QUANTITATIVOS DE INFORMÁTICA E TELECOM - PROJETO INTEGRAÇÃO SECRETARIA DE DESENVOLVIMENTO REGIONAL REGISTRO</t>
  </si>
  <si>
    <t>REGISTRO
QUANTITATIVOS DE INFORMÁTICA E TELECOM</t>
  </si>
  <si>
    <t>DIREITOS PESSOA</t>
  </si>
  <si>
    <t>CRB</t>
  </si>
  <si>
    <t>JUCESP</t>
  </si>
  <si>
    <t>FUND FLORESTAL</t>
  </si>
  <si>
    <t>DETRAN</t>
  </si>
  <si>
    <t>MEIO AMBIENTE</t>
  </si>
  <si>
    <t>ADM</t>
  </si>
  <si>
    <t>VALE FUTURO</t>
  </si>
  <si>
    <t>PESQUISA</t>
  </si>
  <si>
    <t>GESTORES</t>
  </si>
  <si>
    <t>SUPERINTENDENTE</t>
  </si>
  <si>
    <t>TGB</t>
  </si>
  <si>
    <t>RH</t>
  </si>
  <si>
    <t>ASSESSOR</t>
  </si>
  <si>
    <t>LABORATORIO</t>
  </si>
  <si>
    <t>AGRICULTURA</t>
  </si>
  <si>
    <t>DIRETORIA EDA</t>
  </si>
  <si>
    <t>DIRETORIA EDR</t>
  </si>
  <si>
    <t>REDE TELEMETRIA/ MOTORISTA</t>
  </si>
  <si>
    <t>ATUADOS P AMBIENTAL</t>
  </si>
  <si>
    <t>POOL IMPRESSÃO - 1 PAV</t>
  </si>
  <si>
    <t>POOL IMPRESSÃO - 2 PAV</t>
  </si>
  <si>
    <t>POOL IMPRESSÃO - 3 PAV</t>
  </si>
  <si>
    <t>POOL IMPRESSÃO - TÉRREO</t>
  </si>
  <si>
    <t>PRÉ-CONSULTORIO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</si>
</sst>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#,##0.0000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[$€-2]\ #,##0.00_);[Red]\([$€-2]\ #,##0.00\)"/>
    <numFmt numFmtId="175" formatCode="[$-416]dddd\,\ d&quot; de &quot;mmmm&quot; de &quot;yyyy"/>
    <numFmt numFmtId="176" formatCode="&quot;R$&quot;#,##0.00"/>
    <numFmt numFmtId="177" formatCode="&quot;R$&quot;\ #,##0.00"/>
    <numFmt numFmtId="178" formatCode="&quot;Ativado&quot;;&quot;Ativado&quot;;&quot;Desativado&quot;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color indexed="10"/>
      <name val="Verdana"/>
      <family val="2"/>
    </font>
    <font>
      <b/>
      <sz val="10"/>
      <name val="Arial"/>
      <family val="2"/>
    </font>
    <font>
      <b/>
      <sz val="6"/>
      <name val="Verdana"/>
      <family val="2"/>
    </font>
    <font>
      <b/>
      <sz val="14"/>
      <name val="Verdana"/>
      <family val="2"/>
    </font>
    <font>
      <sz val="16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Arial"/>
      <family val="2"/>
    </font>
    <font>
      <b/>
      <sz val="10"/>
      <color rgb="FFFF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32" borderId="0" applyNumberFormat="0" applyBorder="0" applyAlignment="0" applyProtection="0"/>
    <xf numFmtId="0" fontId="42" fillId="21" borderId="5" applyNumberFormat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1" xfId="0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3" xfId="0" applyFont="1" applyBorder="1" applyAlignment="1">
      <alignment horizontal="justify" vertical="center"/>
    </xf>
    <xf numFmtId="0" fontId="7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33" borderId="16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33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0" xfId="0" applyFill="1" applyAlignment="1">
      <alignment/>
    </xf>
    <xf numFmtId="0" fontId="0" fillId="34" borderId="13" xfId="0" applyFill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0" fontId="4" fillId="34" borderId="15" xfId="0" applyFont="1" applyFill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34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6" fillId="34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center"/>
    </xf>
    <xf numFmtId="0" fontId="0" fillId="35" borderId="19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justify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justify" vertical="center"/>
    </xf>
    <xf numFmtId="0" fontId="0" fillId="0" borderId="15" xfId="0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4" fillId="0" borderId="25" xfId="0" applyFont="1" applyBorder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4" fillId="0" borderId="15" xfId="0" applyFont="1" applyBorder="1" applyAlignment="1">
      <alignment vertical="center"/>
    </xf>
    <xf numFmtId="0" fontId="0" fillId="33" borderId="23" xfId="0" applyFill="1" applyBorder="1" applyAlignment="1">
      <alignment/>
    </xf>
    <xf numFmtId="0" fontId="6" fillId="33" borderId="14" xfId="0" applyFont="1" applyFill="1" applyBorder="1" applyAlignment="1">
      <alignment vertical="center"/>
    </xf>
    <xf numFmtId="0" fontId="0" fillId="0" borderId="26" xfId="0" applyFill="1" applyBorder="1" applyAlignment="1">
      <alignment/>
    </xf>
    <xf numFmtId="0" fontId="5" fillId="0" borderId="15" xfId="0" applyFont="1" applyBorder="1" applyAlignment="1">
      <alignment horizontal="justify" vertical="center" wrapText="1"/>
    </xf>
    <xf numFmtId="0" fontId="6" fillId="33" borderId="15" xfId="0" applyFont="1" applyFill="1" applyBorder="1" applyAlignment="1">
      <alignment vertical="center"/>
    </xf>
    <xf numFmtId="0" fontId="5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horizontal="justify" vertical="center"/>
    </xf>
    <xf numFmtId="0" fontId="6" fillId="34" borderId="15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6" fillId="33" borderId="16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4" fillId="0" borderId="26" xfId="0" applyFont="1" applyBorder="1" applyAlignment="1">
      <alignment vertical="center"/>
    </xf>
    <xf numFmtId="0" fontId="0" fillId="35" borderId="13" xfId="0" applyFill="1" applyBorder="1" applyAlignment="1">
      <alignment horizontal="center"/>
    </xf>
    <xf numFmtId="0" fontId="0" fillId="35" borderId="25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13" fillId="0" borderId="15" xfId="0" applyFont="1" applyBorder="1" applyAlignment="1">
      <alignment/>
    </xf>
    <xf numFmtId="3" fontId="13" fillId="0" borderId="15" xfId="0" applyNumberFormat="1" applyFont="1" applyBorder="1" applyAlignment="1">
      <alignment/>
    </xf>
    <xf numFmtId="0" fontId="13" fillId="0" borderId="12" xfId="0" applyFont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textRotation="90"/>
    </xf>
    <xf numFmtId="0" fontId="4" fillId="34" borderId="22" xfId="0" applyFont="1" applyFill="1" applyBorder="1" applyAlignment="1">
      <alignment vertical="center"/>
    </xf>
    <xf numFmtId="0" fontId="4" fillId="34" borderId="2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4" fillId="34" borderId="28" xfId="0" applyFont="1" applyFill="1" applyBorder="1" applyAlignment="1">
      <alignment vertical="center"/>
    </xf>
    <xf numFmtId="0" fontId="4" fillId="34" borderId="29" xfId="0" applyFont="1" applyFill="1" applyBorder="1" applyAlignment="1">
      <alignment vertical="center"/>
    </xf>
    <xf numFmtId="0" fontId="9" fillId="34" borderId="30" xfId="0" applyFont="1" applyFill="1" applyBorder="1" applyAlignment="1">
      <alignment vertical="center"/>
    </xf>
    <xf numFmtId="0" fontId="4" fillId="34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9" fillId="0" borderId="3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3" fillId="34" borderId="28" xfId="0" applyFont="1" applyFill="1" applyBorder="1" applyAlignment="1">
      <alignment vertical="center"/>
    </xf>
    <xf numFmtId="0" fontId="3" fillId="34" borderId="29" xfId="0" applyFont="1" applyFill="1" applyBorder="1" applyAlignment="1">
      <alignment vertical="center"/>
    </xf>
    <xf numFmtId="0" fontId="9" fillId="34" borderId="28" xfId="0" applyFont="1" applyFill="1" applyBorder="1" applyAlignment="1">
      <alignment vertical="center"/>
    </xf>
    <xf numFmtId="0" fontId="9" fillId="34" borderId="29" xfId="0" applyFont="1" applyFill="1" applyBorder="1" applyAlignment="1">
      <alignment vertical="center"/>
    </xf>
    <xf numFmtId="0" fontId="9" fillId="33" borderId="16" xfId="0" applyFont="1" applyFill="1" applyBorder="1" applyAlignment="1">
      <alignment vertical="center"/>
    </xf>
    <xf numFmtId="0" fontId="9" fillId="0" borderId="13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right"/>
    </xf>
    <xf numFmtId="3" fontId="13" fillId="0" borderId="0" xfId="0" applyNumberFormat="1" applyFont="1" applyBorder="1" applyAlignment="1">
      <alignment/>
    </xf>
    <xf numFmtId="0" fontId="4" fillId="34" borderId="34" xfId="0" applyFont="1" applyFill="1" applyBorder="1" applyAlignment="1">
      <alignment vertical="center"/>
    </xf>
    <xf numFmtId="0" fontId="13" fillId="0" borderId="11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4" fillId="0" borderId="35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0" fontId="9" fillId="0" borderId="37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0" fontId="3" fillId="0" borderId="38" xfId="0" applyFont="1" applyFill="1" applyBorder="1" applyAlignment="1">
      <alignment vertical="center"/>
    </xf>
    <xf numFmtId="0" fontId="4" fillId="0" borderId="39" xfId="0" applyFont="1" applyBorder="1" applyAlignment="1">
      <alignment vertical="center"/>
    </xf>
    <xf numFmtId="3" fontId="0" fillId="34" borderId="15" xfId="0" applyNumberFormat="1" applyFill="1" applyBorder="1" applyAlignment="1">
      <alignment/>
    </xf>
    <xf numFmtId="3" fontId="0" fillId="34" borderId="40" xfId="0" applyNumberFormat="1" applyFill="1" applyBorder="1" applyAlignment="1">
      <alignment/>
    </xf>
    <xf numFmtId="0" fontId="13" fillId="0" borderId="0" xfId="0" applyFont="1" applyBorder="1" applyAlignment="1">
      <alignment/>
    </xf>
    <xf numFmtId="3" fontId="14" fillId="0" borderId="0" xfId="0" applyNumberFormat="1" applyFont="1" applyBorder="1" applyAlignment="1">
      <alignment/>
    </xf>
    <xf numFmtId="3" fontId="0" fillId="0" borderId="15" xfId="0" applyNumberFormat="1" applyFill="1" applyBorder="1" applyAlignment="1">
      <alignment/>
    </xf>
    <xf numFmtId="0" fontId="7" fillId="0" borderId="15" xfId="0" applyFont="1" applyBorder="1" applyAlignment="1">
      <alignment horizontal="right"/>
    </xf>
    <xf numFmtId="0" fontId="7" fillId="0" borderId="15" xfId="0" applyFont="1" applyBorder="1" applyAlignment="1">
      <alignment horizontal="center"/>
    </xf>
    <xf numFmtId="0" fontId="0" fillId="0" borderId="15" xfId="0" applyFill="1" applyBorder="1" applyAlignment="1">
      <alignment/>
    </xf>
    <xf numFmtId="0" fontId="5" fillId="0" borderId="40" xfId="0" applyFont="1" applyFill="1" applyBorder="1" applyAlignment="1">
      <alignment horizontal="left" vertical="center" wrapText="1"/>
    </xf>
    <xf numFmtId="3" fontId="0" fillId="0" borderId="40" xfId="0" applyNumberFormat="1" applyFill="1" applyBorder="1" applyAlignment="1">
      <alignment/>
    </xf>
    <xf numFmtId="0" fontId="5" fillId="0" borderId="15" xfId="0" applyFont="1" applyFill="1" applyBorder="1" applyAlignment="1">
      <alignment vertical="center"/>
    </xf>
    <xf numFmtId="0" fontId="50" fillId="0" borderId="0" xfId="0" applyFont="1" applyAlignment="1">
      <alignment/>
    </xf>
    <xf numFmtId="0" fontId="4" fillId="0" borderId="15" xfId="0" applyFont="1" applyFill="1" applyBorder="1" applyAlignment="1">
      <alignment vertical="center" wrapText="1"/>
    </xf>
    <xf numFmtId="176" fontId="11" fillId="0" borderId="15" xfId="0" applyNumberFormat="1" applyFont="1" applyBorder="1" applyAlignment="1">
      <alignment horizontal="right" vertical="center" wrapText="1"/>
    </xf>
    <xf numFmtId="176" fontId="12" fillId="33" borderId="15" xfId="0" applyNumberFormat="1" applyFont="1" applyFill="1" applyBorder="1" applyAlignment="1">
      <alignment horizontal="right" vertical="center"/>
    </xf>
    <xf numFmtId="176" fontId="11" fillId="0" borderId="15" xfId="0" applyNumberFormat="1" applyFont="1" applyBorder="1" applyAlignment="1">
      <alignment horizontal="right" vertical="center"/>
    </xf>
    <xf numFmtId="176" fontId="12" fillId="34" borderId="15" xfId="0" applyNumberFormat="1" applyFont="1" applyFill="1" applyBorder="1" applyAlignment="1">
      <alignment horizontal="right" vertical="center"/>
    </xf>
    <xf numFmtId="176" fontId="0" fillId="0" borderId="15" xfId="0" applyNumberFormat="1" applyFont="1" applyFill="1" applyBorder="1" applyAlignment="1">
      <alignment horizontal="right" vertical="center"/>
    </xf>
    <xf numFmtId="176" fontId="0" fillId="0" borderId="15" xfId="0" applyNumberFormat="1" applyFont="1" applyBorder="1" applyAlignment="1">
      <alignment horizontal="right" vertical="center"/>
    </xf>
    <xf numFmtId="176" fontId="0" fillId="0" borderId="15" xfId="0" applyNumberFormat="1" applyFont="1" applyBorder="1" applyAlignment="1">
      <alignment/>
    </xf>
    <xf numFmtId="176" fontId="0" fillId="0" borderId="40" xfId="0" applyNumberFormat="1" applyFill="1" applyBorder="1" applyAlignment="1">
      <alignment/>
    </xf>
    <xf numFmtId="176" fontId="0" fillId="0" borderId="15" xfId="0" applyNumberFormat="1" applyFill="1" applyBorder="1" applyAlignment="1">
      <alignment/>
    </xf>
    <xf numFmtId="176" fontId="0" fillId="0" borderId="15" xfId="0" applyNumberFormat="1" applyBorder="1" applyAlignment="1">
      <alignment/>
    </xf>
    <xf numFmtId="176" fontId="0" fillId="0" borderId="0" xfId="0" applyNumberFormat="1" applyFill="1" applyBorder="1" applyAlignment="1">
      <alignment/>
    </xf>
    <xf numFmtId="176" fontId="0" fillId="0" borderId="15" xfId="0" applyNumberFormat="1" applyFont="1" applyBorder="1" applyAlignment="1">
      <alignment horizontal="right"/>
    </xf>
    <xf numFmtId="176" fontId="13" fillId="0" borderId="15" xfId="0" applyNumberFormat="1" applyFont="1" applyBorder="1" applyAlignment="1">
      <alignment/>
    </xf>
    <xf numFmtId="176" fontId="0" fillId="34" borderId="15" xfId="0" applyNumberFormat="1" applyFill="1" applyBorder="1" applyAlignment="1">
      <alignment/>
    </xf>
    <xf numFmtId="176" fontId="0" fillId="36" borderId="15" xfId="0" applyNumberFormat="1" applyFill="1" applyBorder="1" applyAlignment="1">
      <alignment/>
    </xf>
    <xf numFmtId="0" fontId="4" fillId="37" borderId="15" xfId="0" applyFont="1" applyFill="1" applyBorder="1" applyAlignment="1">
      <alignment vertical="center"/>
    </xf>
    <xf numFmtId="176" fontId="0" fillId="37" borderId="15" xfId="0" applyNumberFormat="1" applyFill="1" applyBorder="1" applyAlignment="1">
      <alignment/>
    </xf>
    <xf numFmtId="0" fontId="0" fillId="37" borderId="15" xfId="0" applyFill="1" applyBorder="1" applyAlignment="1">
      <alignment/>
    </xf>
    <xf numFmtId="0" fontId="9" fillId="0" borderId="41" xfId="0" applyFont="1" applyFill="1" applyBorder="1" applyAlignment="1">
      <alignment horizontal="center" vertical="center" wrapText="1"/>
    </xf>
    <xf numFmtId="0" fontId="9" fillId="34" borderId="42" xfId="0" applyFont="1" applyFill="1" applyBorder="1" applyAlignment="1">
      <alignment vertical="center"/>
    </xf>
    <xf numFmtId="0" fontId="4" fillId="34" borderId="41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vertical="center"/>
    </xf>
    <xf numFmtId="0" fontId="4" fillId="0" borderId="45" xfId="0" applyFont="1" applyFill="1" applyBorder="1" applyAlignment="1">
      <alignment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34" borderId="40" xfId="0" applyFont="1" applyFill="1" applyBorder="1" applyAlignment="1">
      <alignment vertical="center"/>
    </xf>
    <xf numFmtId="0" fontId="8" fillId="0" borderId="46" xfId="0" applyFont="1" applyFill="1" applyBorder="1" applyAlignment="1">
      <alignment horizontal="center" vertical="center" textRotation="90"/>
    </xf>
    <xf numFmtId="0" fontId="9" fillId="34" borderId="15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vertical="center"/>
    </xf>
    <xf numFmtId="0" fontId="9" fillId="0" borderId="15" xfId="0" applyFont="1" applyFill="1" applyBorder="1" applyAlignment="1" quotePrefix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4" fillId="37" borderId="17" xfId="0" applyFont="1" applyFill="1" applyBorder="1" applyAlignment="1">
      <alignment horizontal="center" vertical="center" wrapText="1"/>
    </xf>
    <xf numFmtId="0" fontId="4" fillId="37" borderId="15" xfId="0" applyFont="1" applyFill="1" applyBorder="1" applyAlignment="1">
      <alignment horizontal="center" vertical="center" wrapText="1"/>
    </xf>
    <xf numFmtId="176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center"/>
    </xf>
    <xf numFmtId="176" fontId="0" fillId="0" borderId="0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"/>
    </xf>
    <xf numFmtId="176" fontId="13" fillId="0" borderId="15" xfId="0" applyNumberFormat="1" applyFont="1" applyBorder="1" applyAlignment="1">
      <alignment horizontal="right"/>
    </xf>
    <xf numFmtId="0" fontId="13" fillId="0" borderId="15" xfId="0" applyFont="1" applyBorder="1" applyAlignment="1">
      <alignment horizontal="center"/>
    </xf>
    <xf numFmtId="0" fontId="8" fillId="0" borderId="47" xfId="0" applyFont="1" applyFill="1" applyBorder="1" applyAlignment="1">
      <alignment horizontal="center" vertical="center" textRotation="90"/>
    </xf>
    <xf numFmtId="0" fontId="9" fillId="34" borderId="4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3" fillId="34" borderId="34" xfId="0" applyFont="1" applyFill="1" applyBorder="1" applyAlignment="1">
      <alignment vertical="center"/>
    </xf>
    <xf numFmtId="0" fontId="4" fillId="34" borderId="42" xfId="0" applyFont="1" applyFill="1" applyBorder="1" applyAlignment="1">
      <alignment vertical="center"/>
    </xf>
    <xf numFmtId="0" fontId="4" fillId="0" borderId="41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/>
    </xf>
    <xf numFmtId="0" fontId="4" fillId="34" borderId="41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/>
    </xf>
    <xf numFmtId="0" fontId="4" fillId="0" borderId="43" xfId="0" applyFont="1" applyFill="1" applyBorder="1" applyAlignment="1">
      <alignment vertical="center"/>
    </xf>
    <xf numFmtId="0" fontId="4" fillId="0" borderId="44" xfId="0" applyFont="1" applyFill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8" fillId="0" borderId="49" xfId="0" applyFont="1" applyFill="1" applyBorder="1" applyAlignment="1">
      <alignment horizontal="center" vertical="center" textRotation="90"/>
    </xf>
    <xf numFmtId="0" fontId="8" fillId="0" borderId="50" xfId="0" applyFont="1" applyFill="1" applyBorder="1" applyAlignment="1">
      <alignment horizontal="center" vertical="center" textRotation="90"/>
    </xf>
    <xf numFmtId="0" fontId="8" fillId="0" borderId="51" xfId="0" applyFont="1" applyFill="1" applyBorder="1" applyAlignment="1">
      <alignment horizontal="center" vertical="center" textRotation="90"/>
    </xf>
    <xf numFmtId="0" fontId="3" fillId="0" borderId="10" xfId="0" applyFont="1" applyFill="1" applyBorder="1" applyAlignment="1">
      <alignment vertical="center"/>
    </xf>
    <xf numFmtId="0" fontId="8" fillId="0" borderId="52" xfId="0" applyFont="1" applyFill="1" applyBorder="1" applyAlignment="1">
      <alignment horizontal="center" vertical="center" textRotation="90"/>
    </xf>
    <xf numFmtId="0" fontId="9" fillId="0" borderId="36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0" fillId="35" borderId="53" xfId="0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 wrapText="1"/>
    </xf>
    <xf numFmtId="0" fontId="3" fillId="34" borderId="41" xfId="0" applyFont="1" applyFill="1" applyBorder="1" applyAlignment="1">
      <alignment horizontal="center" vertical="center"/>
    </xf>
    <xf numFmtId="0" fontId="8" fillId="37" borderId="49" xfId="0" applyFont="1" applyFill="1" applyBorder="1" applyAlignment="1">
      <alignment horizontal="center" vertical="center" textRotation="90"/>
    </xf>
    <xf numFmtId="0" fontId="15" fillId="0" borderId="15" xfId="0" applyFont="1" applyFill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0" fillId="35" borderId="54" xfId="0" applyFill="1" applyBorder="1" applyAlignment="1">
      <alignment horizontal="center"/>
    </xf>
    <xf numFmtId="0" fontId="9" fillId="34" borderId="55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left" vertical="center"/>
    </xf>
    <xf numFmtId="0" fontId="3" fillId="0" borderId="56" xfId="0" applyFont="1" applyFill="1" applyBorder="1" applyAlignment="1">
      <alignment horizontal="left" vertical="center"/>
    </xf>
    <xf numFmtId="0" fontId="3" fillId="0" borderId="57" xfId="0" applyFont="1" applyFill="1" applyBorder="1" applyAlignment="1">
      <alignment horizontal="left" vertical="center"/>
    </xf>
    <xf numFmtId="0" fontId="3" fillId="0" borderId="56" xfId="0" applyFont="1" applyFill="1" applyBorder="1" applyAlignment="1">
      <alignment horizontal="center" vertical="center" wrapText="1"/>
    </xf>
    <xf numFmtId="0" fontId="51" fillId="0" borderId="56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left" vertical="center" wrapText="1"/>
    </xf>
    <xf numFmtId="0" fontId="3" fillId="0" borderId="56" xfId="0" applyFont="1" applyFill="1" applyBorder="1" applyAlignment="1">
      <alignment vertical="center"/>
    </xf>
    <xf numFmtId="0" fontId="3" fillId="0" borderId="56" xfId="0" applyFont="1" applyFill="1" applyBorder="1" applyAlignment="1">
      <alignment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 textRotation="90"/>
    </xf>
    <xf numFmtId="0" fontId="9" fillId="0" borderId="14" xfId="0" applyFont="1" applyFill="1" applyBorder="1" applyAlignment="1">
      <alignment horizontal="center" vertical="center" textRotation="90"/>
    </xf>
    <xf numFmtId="0" fontId="3" fillId="0" borderId="58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22" xfId="0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1285875</xdr:colOff>
      <xdr:row>3</xdr:row>
      <xdr:rowOff>142875</xdr:rowOff>
    </xdr:to>
    <xdr:pic>
      <xdr:nvPicPr>
        <xdr:cNvPr id="1" name="Imagem 1" descr="novo_logo_prodes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85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1285875</xdr:colOff>
      <xdr:row>3</xdr:row>
      <xdr:rowOff>152400</xdr:rowOff>
    </xdr:to>
    <xdr:pic>
      <xdr:nvPicPr>
        <xdr:cNvPr id="1" name="Imagem 1" descr="novo_logo_prodes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858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1285875</xdr:colOff>
      <xdr:row>3</xdr:row>
      <xdr:rowOff>152400</xdr:rowOff>
    </xdr:to>
    <xdr:pic>
      <xdr:nvPicPr>
        <xdr:cNvPr id="1" name="Imagem 1" descr="novo_logo_prodes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858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CV54"/>
  <sheetViews>
    <sheetView zoomScalePageLayoutView="0" workbookViewId="0" topLeftCell="A1">
      <pane xSplit="1" ySplit="25" topLeftCell="BB26" activePane="bottomRight" state="frozen"/>
      <selection pane="topLeft" activeCell="A1" sqref="A1"/>
      <selection pane="topRight" activeCell="B1" sqref="B1"/>
      <selection pane="bottomLeft" activeCell="A26" sqref="A26"/>
      <selection pane="bottomRight" activeCell="T18" sqref="T18"/>
    </sheetView>
  </sheetViews>
  <sheetFormatPr defaultColWidth="9.140625" defaultRowHeight="12.75"/>
  <cols>
    <col min="1" max="1" width="53.7109375" style="38" customWidth="1"/>
    <col min="2" max="4" width="3.28125" style="39" customWidth="1"/>
    <col min="5" max="5" width="4.421875" style="39" bestFit="1" customWidth="1"/>
    <col min="6" max="7" width="3.28125" style="39" customWidth="1"/>
    <col min="8" max="8" width="4.421875" style="39" bestFit="1" customWidth="1"/>
    <col min="9" max="9" width="3.7109375" style="39" bestFit="1" customWidth="1"/>
    <col min="10" max="14" width="3.28125" style="39" customWidth="1"/>
    <col min="15" max="15" width="5.7109375" style="40" customWidth="1"/>
    <col min="16" max="16" width="3.28125" style="40" customWidth="1"/>
    <col min="17" max="17" width="3.7109375" style="40" bestFit="1" customWidth="1"/>
    <col min="18" max="18" width="3.28125" style="40" customWidth="1"/>
    <col min="19" max="19" width="3.00390625" style="40" customWidth="1"/>
    <col min="20" max="20" width="3.28125" style="40" customWidth="1"/>
    <col min="21" max="21" width="2.57421875" style="40" bestFit="1" customWidth="1"/>
    <col min="22" max="22" width="5.57421875" style="40" bestFit="1" customWidth="1"/>
    <col min="23" max="23" width="2.57421875" style="40" bestFit="1" customWidth="1"/>
    <col min="24" max="24" width="2.57421875" style="40" customWidth="1"/>
    <col min="25" max="25" width="3.8515625" style="40" bestFit="1" customWidth="1"/>
    <col min="26" max="26" width="2.57421875" style="40" bestFit="1" customWidth="1"/>
    <col min="27" max="27" width="5.57421875" style="40" customWidth="1"/>
    <col min="28" max="31" width="3.28125" style="40" customWidth="1"/>
    <col min="32" max="32" width="9.140625" style="40" customWidth="1"/>
    <col min="33" max="34" width="3.28125" style="39" customWidth="1"/>
    <col min="35" max="35" width="3.7109375" style="39" bestFit="1" customWidth="1"/>
    <col min="36" max="39" width="3.28125" style="39" customWidth="1"/>
    <col min="40" max="40" width="5.7109375" style="40" customWidth="1"/>
    <col min="41" max="44" width="3.28125" style="40" customWidth="1"/>
    <col min="45" max="45" width="5.7109375" style="40" customWidth="1"/>
    <col min="46" max="49" width="3.28125" style="40" customWidth="1"/>
    <col min="50" max="50" width="5.7109375" style="40" customWidth="1"/>
    <col min="51" max="52" width="2.57421875" style="40" bestFit="1" customWidth="1"/>
    <col min="53" max="53" width="7.7109375" style="40" bestFit="1" customWidth="1"/>
    <col min="54" max="54" width="3.57421875" style="40" bestFit="1" customWidth="1"/>
    <col min="55" max="57" width="3.28125" style="40" customWidth="1"/>
    <col min="58" max="58" width="3.7109375" style="40" bestFit="1" customWidth="1"/>
    <col min="59" max="59" width="3.28125" style="40" customWidth="1"/>
    <col min="60" max="60" width="5.7109375" style="40" customWidth="1"/>
    <col min="61" max="63" width="3.57421875" style="40" bestFit="1" customWidth="1"/>
    <col min="64" max="64" width="10.00390625" style="40" customWidth="1"/>
    <col min="65" max="65" width="3.57421875" style="40" bestFit="1" customWidth="1"/>
    <col min="66" max="66" width="5.57421875" style="40" bestFit="1" customWidth="1"/>
    <col min="67" max="67" width="3.28125" style="40" customWidth="1"/>
    <col min="68" max="70" width="3.7109375" style="40" bestFit="1" customWidth="1"/>
    <col min="71" max="71" width="12.28125" style="40" customWidth="1"/>
    <col min="72" max="73" width="3.28125" style="40" customWidth="1"/>
    <col min="74" max="74" width="12.57421875" style="40" customWidth="1"/>
    <col min="75" max="76" width="3.28125" style="40" customWidth="1"/>
    <col min="77" max="77" width="5.7109375" style="40" customWidth="1"/>
    <col min="78" max="78" width="3.28125" style="40" customWidth="1"/>
    <col min="79" max="79" width="3.7109375" style="40" bestFit="1" customWidth="1"/>
    <col min="80" max="82" width="3.28125" style="40" customWidth="1"/>
    <col min="83" max="83" width="5.7109375" style="40" customWidth="1"/>
    <col min="84" max="87" width="3.28125" style="40" customWidth="1"/>
    <col min="88" max="88" width="5.7109375" style="40" customWidth="1"/>
    <col min="89" max="92" width="3.28125" style="40" customWidth="1"/>
    <col min="93" max="93" width="5.7109375" style="40" customWidth="1"/>
    <col min="94" max="94" width="3.28125" style="40" customWidth="1"/>
    <col min="95" max="95" width="3.7109375" style="40" bestFit="1" customWidth="1"/>
    <col min="96" max="98" width="3.28125" style="40" customWidth="1"/>
    <col min="99" max="99" width="5.7109375" style="40" customWidth="1"/>
    <col min="100" max="100" width="10.7109375" style="38" customWidth="1"/>
    <col min="101" max="16384" width="9.140625" style="38" customWidth="1"/>
  </cols>
  <sheetData>
    <row r="1" ht="12.75"/>
    <row r="2" ht="12.75"/>
    <row r="3" ht="12.75"/>
    <row r="4" ht="12.75"/>
    <row r="5" ht="12.75">
      <c r="A5" s="38" t="s">
        <v>8</v>
      </c>
    </row>
    <row r="6" ht="12.75">
      <c r="A6" s="38" t="s">
        <v>9</v>
      </c>
    </row>
    <row r="7" ht="12.75">
      <c r="A7" s="41" t="s">
        <v>131</v>
      </c>
    </row>
    <row r="8" spans="1:53" ht="13.5" thickBot="1">
      <c r="A8" s="41"/>
      <c r="BA8" s="193"/>
    </row>
    <row r="9" spans="1:100" s="39" customFormat="1" ht="39" thickBot="1">
      <c r="A9" s="52" t="s">
        <v>15</v>
      </c>
      <c r="B9" s="218" t="s">
        <v>53</v>
      </c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20"/>
      <c r="P9" s="208"/>
      <c r="Q9" s="209"/>
      <c r="R9" s="209"/>
      <c r="S9" s="209" t="s">
        <v>114</v>
      </c>
      <c r="T9" s="209"/>
      <c r="U9" s="209"/>
      <c r="V9" s="210"/>
      <c r="W9" s="216" t="s">
        <v>140</v>
      </c>
      <c r="X9" s="216"/>
      <c r="Y9" s="216"/>
      <c r="Z9" s="216"/>
      <c r="AA9" s="217"/>
      <c r="AB9" s="209" t="s">
        <v>133</v>
      </c>
      <c r="AC9" s="212"/>
      <c r="AD9" s="212"/>
      <c r="AE9" s="212"/>
      <c r="AF9" s="212"/>
      <c r="AG9" s="218" t="s">
        <v>28</v>
      </c>
      <c r="AH9" s="219"/>
      <c r="AI9" s="219"/>
      <c r="AJ9" s="219"/>
      <c r="AK9" s="219"/>
      <c r="AL9" s="219"/>
      <c r="AM9" s="219"/>
      <c r="AN9" s="220"/>
      <c r="AO9" s="222" t="s">
        <v>27</v>
      </c>
      <c r="AP9" s="227"/>
      <c r="AQ9" s="227"/>
      <c r="AR9" s="223"/>
      <c r="AS9" s="224"/>
      <c r="AT9" s="222" t="s">
        <v>129</v>
      </c>
      <c r="AU9" s="227"/>
      <c r="AV9" s="227"/>
      <c r="AW9" s="223"/>
      <c r="AX9" s="224"/>
      <c r="AY9" s="208"/>
      <c r="AZ9" s="209"/>
      <c r="BA9" s="213" t="s">
        <v>123</v>
      </c>
      <c r="BB9" s="210"/>
      <c r="BC9" s="221" t="s">
        <v>44</v>
      </c>
      <c r="BD9" s="216"/>
      <c r="BE9" s="216"/>
      <c r="BF9" s="216"/>
      <c r="BG9" s="216"/>
      <c r="BH9" s="217"/>
      <c r="BI9" s="214"/>
      <c r="BJ9" s="214"/>
      <c r="BK9" s="214"/>
      <c r="BL9" s="215" t="s">
        <v>135</v>
      </c>
      <c r="BM9" s="215"/>
      <c r="BN9" s="215"/>
      <c r="BO9" s="221" t="s">
        <v>137</v>
      </c>
      <c r="BP9" s="216"/>
      <c r="BQ9" s="216"/>
      <c r="BR9" s="216"/>
      <c r="BS9" s="217"/>
      <c r="BT9" s="211"/>
      <c r="BU9" s="211"/>
      <c r="BV9" s="211" t="s">
        <v>138</v>
      </c>
      <c r="BW9" s="211"/>
      <c r="BX9" s="211"/>
      <c r="BY9" s="211"/>
      <c r="BZ9" s="221" t="s">
        <v>136</v>
      </c>
      <c r="CA9" s="216"/>
      <c r="CB9" s="216"/>
      <c r="CC9" s="216"/>
      <c r="CD9" s="216"/>
      <c r="CE9" s="217"/>
      <c r="CF9" s="221" t="s">
        <v>134</v>
      </c>
      <c r="CG9" s="216"/>
      <c r="CH9" s="216"/>
      <c r="CI9" s="216"/>
      <c r="CJ9" s="217"/>
      <c r="CK9" s="222" t="s">
        <v>49</v>
      </c>
      <c r="CL9" s="223"/>
      <c r="CM9" s="223"/>
      <c r="CN9" s="223"/>
      <c r="CO9" s="224"/>
      <c r="CP9" s="221" t="s">
        <v>148</v>
      </c>
      <c r="CQ9" s="216"/>
      <c r="CR9" s="216"/>
      <c r="CS9" s="216"/>
      <c r="CT9" s="216"/>
      <c r="CU9" s="217"/>
      <c r="CV9" s="225" t="s">
        <v>0</v>
      </c>
    </row>
    <row r="10" spans="1:100" s="39" customFormat="1" ht="121.5" customHeight="1" thickBot="1">
      <c r="A10" s="51" t="s">
        <v>16</v>
      </c>
      <c r="B10" s="190" t="s">
        <v>51</v>
      </c>
      <c r="C10" s="190" t="s">
        <v>62</v>
      </c>
      <c r="D10" s="190" t="s">
        <v>116</v>
      </c>
      <c r="E10" s="190" t="s">
        <v>4</v>
      </c>
      <c r="F10" s="190" t="s">
        <v>52</v>
      </c>
      <c r="G10" s="190" t="s">
        <v>124</v>
      </c>
      <c r="H10" s="190" t="s">
        <v>120</v>
      </c>
      <c r="I10" s="190" t="s">
        <v>125</v>
      </c>
      <c r="J10" s="178" t="s">
        <v>117</v>
      </c>
      <c r="K10" s="178" t="s">
        <v>156</v>
      </c>
      <c r="L10" s="178" t="s">
        <v>153</v>
      </c>
      <c r="M10" s="178" t="s">
        <v>154</v>
      </c>
      <c r="N10" s="178" t="s">
        <v>155</v>
      </c>
      <c r="O10" s="85" t="s">
        <v>5</v>
      </c>
      <c r="P10" s="191" t="s">
        <v>51</v>
      </c>
      <c r="Q10" s="192" t="s">
        <v>157</v>
      </c>
      <c r="R10" s="192" t="s">
        <v>4</v>
      </c>
      <c r="S10" s="192" t="s">
        <v>119</v>
      </c>
      <c r="T10" s="192" t="s">
        <v>7</v>
      </c>
      <c r="U10" s="192" t="s">
        <v>50</v>
      </c>
      <c r="V10" s="163" t="s">
        <v>5</v>
      </c>
      <c r="W10" s="190" t="s">
        <v>51</v>
      </c>
      <c r="X10" s="190" t="s">
        <v>4</v>
      </c>
      <c r="Y10" s="190" t="s">
        <v>7</v>
      </c>
      <c r="Z10" s="190" t="s">
        <v>50</v>
      </c>
      <c r="AA10" s="85" t="s">
        <v>5</v>
      </c>
      <c r="AB10" s="191" t="s">
        <v>51</v>
      </c>
      <c r="AC10" s="192" t="s">
        <v>4</v>
      </c>
      <c r="AD10" s="192" t="s">
        <v>7</v>
      </c>
      <c r="AE10" s="192" t="s">
        <v>50</v>
      </c>
      <c r="AF10" s="163" t="s">
        <v>5</v>
      </c>
      <c r="AG10" s="190" t="s">
        <v>51</v>
      </c>
      <c r="AH10" s="190" t="s">
        <v>151</v>
      </c>
      <c r="AI10" s="190" t="s">
        <v>144</v>
      </c>
      <c r="AJ10" s="190" t="s">
        <v>121</v>
      </c>
      <c r="AK10" s="190" t="s">
        <v>145</v>
      </c>
      <c r="AL10" s="190" t="s">
        <v>146</v>
      </c>
      <c r="AM10" s="190" t="s">
        <v>50</v>
      </c>
      <c r="AN10" s="85" t="s">
        <v>5</v>
      </c>
      <c r="AO10" s="190" t="s">
        <v>51</v>
      </c>
      <c r="AP10" s="190" t="s">
        <v>4</v>
      </c>
      <c r="AQ10" s="190" t="s">
        <v>7</v>
      </c>
      <c r="AR10" s="190" t="s">
        <v>50</v>
      </c>
      <c r="AS10" s="85" t="s">
        <v>5</v>
      </c>
      <c r="AT10" s="190" t="s">
        <v>51</v>
      </c>
      <c r="AU10" s="190" t="s">
        <v>4</v>
      </c>
      <c r="AV10" s="190" t="s">
        <v>7</v>
      </c>
      <c r="AW10" s="190" t="s">
        <v>50</v>
      </c>
      <c r="AX10" s="178" t="s">
        <v>5</v>
      </c>
      <c r="AY10" s="192" t="s">
        <v>51</v>
      </c>
      <c r="AZ10" s="192" t="s">
        <v>4</v>
      </c>
      <c r="BA10" s="194" t="s">
        <v>50</v>
      </c>
      <c r="BB10" s="190" t="s">
        <v>5</v>
      </c>
      <c r="BC10" s="190" t="s">
        <v>51</v>
      </c>
      <c r="BD10" s="190" t="s">
        <v>147</v>
      </c>
      <c r="BE10" s="190" t="s">
        <v>128</v>
      </c>
      <c r="BF10" s="190" t="s">
        <v>121</v>
      </c>
      <c r="BG10" s="190" t="s">
        <v>50</v>
      </c>
      <c r="BH10" s="85" t="s">
        <v>5</v>
      </c>
      <c r="BI10" s="191" t="s">
        <v>51</v>
      </c>
      <c r="BJ10" s="192" t="s">
        <v>4</v>
      </c>
      <c r="BK10" s="192" t="s">
        <v>121</v>
      </c>
      <c r="BL10" s="192" t="s">
        <v>7</v>
      </c>
      <c r="BM10" s="192" t="s">
        <v>50</v>
      </c>
      <c r="BN10" s="192" t="s">
        <v>5</v>
      </c>
      <c r="BO10" s="202" t="s">
        <v>51</v>
      </c>
      <c r="BP10" s="190" t="s">
        <v>4</v>
      </c>
      <c r="BQ10" s="190" t="s">
        <v>7</v>
      </c>
      <c r="BR10" s="190" t="s">
        <v>143</v>
      </c>
      <c r="BS10" s="85" t="s">
        <v>5</v>
      </c>
      <c r="BT10" s="178" t="s">
        <v>51</v>
      </c>
      <c r="BU10" s="178" t="s">
        <v>152</v>
      </c>
      <c r="BV10" s="178" t="s">
        <v>128</v>
      </c>
      <c r="BW10" s="178" t="s">
        <v>139</v>
      </c>
      <c r="BX10" s="178" t="s">
        <v>50</v>
      </c>
      <c r="BY10" s="178" t="s">
        <v>5</v>
      </c>
      <c r="BZ10" s="190" t="s">
        <v>51</v>
      </c>
      <c r="CA10" s="190" t="s">
        <v>141</v>
      </c>
      <c r="CB10" s="190" t="s">
        <v>121</v>
      </c>
      <c r="CC10" s="190" t="s">
        <v>142</v>
      </c>
      <c r="CD10" s="190" t="s">
        <v>50</v>
      </c>
      <c r="CE10" s="85" t="s">
        <v>5</v>
      </c>
      <c r="CF10" s="190" t="s">
        <v>51</v>
      </c>
      <c r="CG10" s="190" t="s">
        <v>4</v>
      </c>
      <c r="CH10" s="190" t="s">
        <v>7</v>
      </c>
      <c r="CI10" s="190" t="s">
        <v>50</v>
      </c>
      <c r="CJ10" s="85" t="s">
        <v>5</v>
      </c>
      <c r="CK10" s="190" t="s">
        <v>51</v>
      </c>
      <c r="CL10" s="190" t="s">
        <v>4</v>
      </c>
      <c r="CM10" s="190" t="s">
        <v>7</v>
      </c>
      <c r="CN10" s="190" t="s">
        <v>50</v>
      </c>
      <c r="CO10" s="85" t="s">
        <v>5</v>
      </c>
      <c r="CP10" s="190" t="s">
        <v>51</v>
      </c>
      <c r="CQ10" s="190" t="s">
        <v>7</v>
      </c>
      <c r="CR10" s="190" t="s">
        <v>122</v>
      </c>
      <c r="CS10" s="190" t="s">
        <v>150</v>
      </c>
      <c r="CT10" s="190" t="s">
        <v>149</v>
      </c>
      <c r="CU10" s="85" t="s">
        <v>5</v>
      </c>
      <c r="CV10" s="226"/>
    </row>
    <row r="11" spans="1:100" ht="18">
      <c r="A11" s="75" t="s">
        <v>2</v>
      </c>
      <c r="B11" s="91"/>
      <c r="C11" s="92"/>
      <c r="D11" s="92"/>
      <c r="E11" s="92"/>
      <c r="F11" s="92"/>
      <c r="G11" s="92"/>
      <c r="H11" s="92"/>
      <c r="I11" s="92"/>
      <c r="J11" s="182"/>
      <c r="K11" s="182"/>
      <c r="L11" s="182"/>
      <c r="M11" s="182"/>
      <c r="N11" s="182"/>
      <c r="O11" s="155"/>
      <c r="P11" s="162"/>
      <c r="Q11" s="162"/>
      <c r="R11" s="162"/>
      <c r="S11" s="162"/>
      <c r="T11" s="162"/>
      <c r="U11" s="162"/>
      <c r="V11" s="162"/>
      <c r="W11" s="113"/>
      <c r="X11" s="92"/>
      <c r="Y11" s="92"/>
      <c r="Z11" s="92"/>
      <c r="AA11" s="155"/>
      <c r="AB11" s="162"/>
      <c r="AC11" s="162"/>
      <c r="AD11" s="162"/>
      <c r="AE11" s="162"/>
      <c r="AF11" s="107"/>
      <c r="AG11" s="113"/>
      <c r="AH11" s="92"/>
      <c r="AI11" s="92"/>
      <c r="AJ11" s="92"/>
      <c r="AK11" s="92"/>
      <c r="AL11" s="92"/>
      <c r="AM11" s="92"/>
      <c r="AN11" s="93"/>
      <c r="AO11" s="91"/>
      <c r="AP11" s="92"/>
      <c r="AQ11" s="92"/>
      <c r="AR11" s="92"/>
      <c r="AS11" s="93"/>
      <c r="AT11" s="104"/>
      <c r="AU11" s="105"/>
      <c r="AV11" s="105"/>
      <c r="AW11" s="105"/>
      <c r="AX11" s="155"/>
      <c r="AY11" s="162"/>
      <c r="AZ11" s="162"/>
      <c r="BA11" s="107"/>
      <c r="BB11" s="107"/>
      <c r="BC11" s="181"/>
      <c r="BD11" s="105"/>
      <c r="BE11" s="105"/>
      <c r="BF11" s="105"/>
      <c r="BG11" s="105"/>
      <c r="BH11" s="155"/>
      <c r="BI11" s="162"/>
      <c r="BJ11" s="162"/>
      <c r="BK11" s="162"/>
      <c r="BL11" s="162"/>
      <c r="BM11" s="162"/>
      <c r="BN11" s="162"/>
      <c r="BO11" s="106"/>
      <c r="BP11" s="107"/>
      <c r="BQ11" s="107"/>
      <c r="BR11" s="107"/>
      <c r="BS11" s="93"/>
      <c r="BT11" s="207"/>
      <c r="BU11" s="207"/>
      <c r="BV11" s="207"/>
      <c r="BW11" s="207"/>
      <c r="BX11" s="207"/>
      <c r="BY11" s="207"/>
      <c r="BZ11" s="106"/>
      <c r="CA11" s="107"/>
      <c r="CB11" s="107"/>
      <c r="CC11" s="107"/>
      <c r="CD11" s="107"/>
      <c r="CE11" s="93"/>
      <c r="CF11" s="106"/>
      <c r="CG11" s="107"/>
      <c r="CH11" s="107"/>
      <c r="CI11" s="107"/>
      <c r="CJ11" s="93"/>
      <c r="CK11" s="104"/>
      <c r="CL11" s="105"/>
      <c r="CM11" s="105"/>
      <c r="CN11" s="105"/>
      <c r="CO11" s="93"/>
      <c r="CP11" s="91"/>
      <c r="CQ11" s="113"/>
      <c r="CR11" s="113"/>
      <c r="CS11" s="113"/>
      <c r="CT11" s="113"/>
      <c r="CU11" s="93"/>
      <c r="CV11" s="108"/>
    </row>
    <row r="12" spans="1:100" ht="18">
      <c r="A12" s="54" t="s">
        <v>29</v>
      </c>
      <c r="B12" s="31">
        <v>4</v>
      </c>
      <c r="C12" s="16">
        <v>4</v>
      </c>
      <c r="D12" s="16">
        <v>3</v>
      </c>
      <c r="E12" s="16">
        <v>7</v>
      </c>
      <c r="F12" s="16">
        <v>2</v>
      </c>
      <c r="G12" s="16">
        <v>2</v>
      </c>
      <c r="H12" s="16">
        <v>5</v>
      </c>
      <c r="I12" s="16">
        <v>2</v>
      </c>
      <c r="J12" s="183">
        <v>1</v>
      </c>
      <c r="K12" s="183"/>
      <c r="L12" s="183"/>
      <c r="M12" s="183"/>
      <c r="N12" s="183"/>
      <c r="O12" s="154">
        <f>SUM(B12:N12)</f>
        <v>30</v>
      </c>
      <c r="P12" s="16">
        <v>1</v>
      </c>
      <c r="Q12" s="16"/>
      <c r="R12" s="16"/>
      <c r="S12" s="16"/>
      <c r="T12" s="16"/>
      <c r="U12" s="16">
        <v>1</v>
      </c>
      <c r="V12" s="161">
        <f>SUM(P12:U12)</f>
        <v>2</v>
      </c>
      <c r="W12" s="53">
        <v>1</v>
      </c>
      <c r="X12" s="16">
        <v>1</v>
      </c>
      <c r="Y12" s="16"/>
      <c r="Z12" s="16">
        <v>1</v>
      </c>
      <c r="AA12" s="154">
        <f>SUM(W12:Z12)</f>
        <v>3</v>
      </c>
      <c r="AB12" s="16">
        <v>1</v>
      </c>
      <c r="AC12" s="16">
        <v>1</v>
      </c>
      <c r="AD12" s="16"/>
      <c r="AE12" s="16">
        <v>1</v>
      </c>
      <c r="AF12" s="161">
        <f>SUM(AB12:AE12)</f>
        <v>3</v>
      </c>
      <c r="AG12" s="53">
        <v>1</v>
      </c>
      <c r="AH12" s="16">
        <v>6</v>
      </c>
      <c r="AI12" s="16">
        <v>12</v>
      </c>
      <c r="AJ12" s="16">
        <v>4</v>
      </c>
      <c r="AK12" s="16">
        <v>4</v>
      </c>
      <c r="AL12" s="16">
        <v>2</v>
      </c>
      <c r="AM12" s="16">
        <v>1</v>
      </c>
      <c r="AN12" s="35">
        <f>SUM(AG12:AM12)</f>
        <v>30</v>
      </c>
      <c r="AO12" s="31">
        <v>2</v>
      </c>
      <c r="AP12" s="16">
        <v>4</v>
      </c>
      <c r="AQ12" s="16"/>
      <c r="AR12" s="16">
        <v>1</v>
      </c>
      <c r="AS12" s="35">
        <f>SUM(AO12:AR12)</f>
        <v>7</v>
      </c>
      <c r="AT12" s="31">
        <v>1</v>
      </c>
      <c r="AU12" s="16">
        <v>2</v>
      </c>
      <c r="AV12" s="16"/>
      <c r="AW12" s="16">
        <v>1</v>
      </c>
      <c r="AX12" s="154">
        <f>SUM(AT12:AW12)</f>
        <v>4</v>
      </c>
      <c r="AY12" s="16">
        <v>1</v>
      </c>
      <c r="AZ12" s="16">
        <v>2</v>
      </c>
      <c r="BA12" s="16">
        <v>1</v>
      </c>
      <c r="BB12" s="161">
        <f>SUM(AY12:BA12)</f>
        <v>4</v>
      </c>
      <c r="BC12" s="16">
        <v>1</v>
      </c>
      <c r="BD12" s="16">
        <v>1</v>
      </c>
      <c r="BE12" s="16">
        <v>8</v>
      </c>
      <c r="BF12" s="16">
        <v>2</v>
      </c>
      <c r="BG12" s="16">
        <v>1</v>
      </c>
      <c r="BH12" s="154">
        <f>SUM(BC12:BG12)</f>
        <v>13</v>
      </c>
      <c r="BI12" s="16">
        <v>2</v>
      </c>
      <c r="BJ12" s="16">
        <v>2</v>
      </c>
      <c r="BK12" s="16"/>
      <c r="BL12" s="16"/>
      <c r="BM12" s="16">
        <v>1</v>
      </c>
      <c r="BN12" s="161">
        <f>SUM(BI12:BM12)</f>
        <v>5</v>
      </c>
      <c r="BO12" s="170">
        <v>1</v>
      </c>
      <c r="BP12" s="171">
        <v>1</v>
      </c>
      <c r="BQ12" s="16">
        <v>4</v>
      </c>
      <c r="BR12" s="171">
        <v>1</v>
      </c>
      <c r="BS12" s="154">
        <f>SUM(BO12:BR12)</f>
        <v>7</v>
      </c>
      <c r="BT12" s="16">
        <v>1</v>
      </c>
      <c r="BU12" s="16">
        <v>1</v>
      </c>
      <c r="BV12" s="16">
        <v>4</v>
      </c>
      <c r="BW12" s="16">
        <v>2</v>
      </c>
      <c r="BX12" s="16">
        <v>1</v>
      </c>
      <c r="BY12" s="161">
        <f>SUM(BT12:BX12)</f>
        <v>9</v>
      </c>
      <c r="BZ12" s="53">
        <v>1</v>
      </c>
      <c r="CA12" s="16">
        <v>4</v>
      </c>
      <c r="CB12" s="16">
        <v>4</v>
      </c>
      <c r="CC12" s="16">
        <v>6</v>
      </c>
      <c r="CD12" s="16">
        <v>1</v>
      </c>
      <c r="CE12" s="35">
        <f>SUM(BZ12:CD12)</f>
        <v>16</v>
      </c>
      <c r="CF12" s="31">
        <v>2</v>
      </c>
      <c r="CG12" s="16"/>
      <c r="CH12" s="16"/>
      <c r="CI12" s="16">
        <v>1</v>
      </c>
      <c r="CJ12" s="35">
        <f>SUM(CF12:CI12)</f>
        <v>3</v>
      </c>
      <c r="CK12" s="31">
        <v>1</v>
      </c>
      <c r="CL12" s="16"/>
      <c r="CM12" s="16"/>
      <c r="CN12" s="16">
        <v>1</v>
      </c>
      <c r="CO12" s="35">
        <f>SUM(CK12:CN12)</f>
        <v>2</v>
      </c>
      <c r="CP12" s="31">
        <v>2</v>
      </c>
      <c r="CQ12" s="53">
        <v>27</v>
      </c>
      <c r="CR12" s="53">
        <v>1</v>
      </c>
      <c r="CS12" s="53">
        <v>1</v>
      </c>
      <c r="CT12" s="53">
        <v>1</v>
      </c>
      <c r="CU12" s="35">
        <f>SUM(CP12:CT12)</f>
        <v>32</v>
      </c>
      <c r="CV12" s="109">
        <f>O12+V12+AA12+AF12+AN12+AS12+AX12+BH12+BS12+CE12+CJ12+CO12+CU12+BN12+BB12+BY12</f>
        <v>170</v>
      </c>
    </row>
    <row r="13" spans="1:100" ht="18">
      <c r="A13" s="54" t="s">
        <v>24</v>
      </c>
      <c r="B13" s="31"/>
      <c r="C13" s="16"/>
      <c r="D13" s="16"/>
      <c r="E13" s="16">
        <v>4</v>
      </c>
      <c r="F13" s="16"/>
      <c r="G13" s="16"/>
      <c r="H13" s="16"/>
      <c r="I13" s="16"/>
      <c r="J13" s="183"/>
      <c r="K13" s="183"/>
      <c r="L13" s="183"/>
      <c r="M13" s="183"/>
      <c r="N13" s="183"/>
      <c r="O13" s="154">
        <f aca="true" t="shared" si="0" ref="O13:O54">SUM(B13:N13)</f>
        <v>4</v>
      </c>
      <c r="P13" s="203"/>
      <c r="Q13" s="203"/>
      <c r="R13" s="203"/>
      <c r="S13" s="203"/>
      <c r="T13" s="161"/>
      <c r="U13" s="167" t="s">
        <v>113</v>
      </c>
      <c r="V13" s="161">
        <f aca="true" t="shared" si="1" ref="V13:V54">SUM(P13:U13)</f>
        <v>0</v>
      </c>
      <c r="W13" s="53"/>
      <c r="X13" s="16"/>
      <c r="Y13" s="16"/>
      <c r="Z13" s="16"/>
      <c r="AA13" s="154">
        <f>SUM(W13:Y13:Z13)</f>
        <v>0</v>
      </c>
      <c r="AB13" s="16"/>
      <c r="AC13" s="16"/>
      <c r="AD13" s="16"/>
      <c r="AE13" s="16"/>
      <c r="AF13" s="161">
        <f aca="true" t="shared" si="2" ref="AF13:AF54">SUM(AB13:AE13)</f>
        <v>0</v>
      </c>
      <c r="AG13" s="53"/>
      <c r="AH13" s="16"/>
      <c r="AI13" s="16"/>
      <c r="AJ13" s="16"/>
      <c r="AK13" s="16"/>
      <c r="AL13" s="16"/>
      <c r="AM13" s="16"/>
      <c r="AN13" s="35">
        <f>SUM(AG13:AM13)</f>
        <v>0</v>
      </c>
      <c r="AO13" s="31"/>
      <c r="AP13" s="16"/>
      <c r="AQ13" s="16"/>
      <c r="AR13" s="16"/>
      <c r="AS13" s="35">
        <f>SUM(AO13:AR13)</f>
        <v>0</v>
      </c>
      <c r="AT13" s="31"/>
      <c r="AU13" s="16"/>
      <c r="AV13" s="16"/>
      <c r="AW13" s="16"/>
      <c r="AX13" s="154">
        <f>SUM(AT13:AW13)</f>
        <v>0</v>
      </c>
      <c r="AY13" s="161"/>
      <c r="AZ13" s="161"/>
      <c r="BA13" s="161"/>
      <c r="BB13" s="161">
        <f aca="true" t="shared" si="3" ref="BB13:BB54">SUM(AY13:BA13)</f>
        <v>0</v>
      </c>
      <c r="BC13" s="16"/>
      <c r="BD13" s="16"/>
      <c r="BE13" s="16"/>
      <c r="BF13" s="16"/>
      <c r="BG13" s="16"/>
      <c r="BH13" s="154">
        <f>SUM(BC13:BG13)</f>
        <v>0</v>
      </c>
      <c r="BI13" s="161"/>
      <c r="BJ13" s="161"/>
      <c r="BK13" s="161"/>
      <c r="BL13" s="161"/>
      <c r="BM13" s="161"/>
      <c r="BN13" s="161">
        <f>SUM(BI13:BM13)</f>
        <v>0</v>
      </c>
      <c r="BO13" s="31"/>
      <c r="BP13" s="16"/>
      <c r="BQ13" s="16"/>
      <c r="BR13" s="16"/>
      <c r="BS13" s="154">
        <f>SUM(BO13:BR13)</f>
        <v>0</v>
      </c>
      <c r="BT13" s="16"/>
      <c r="BU13" s="16"/>
      <c r="BV13" s="16"/>
      <c r="BW13" s="16"/>
      <c r="BX13" s="16"/>
      <c r="BY13" s="161">
        <f aca="true" t="shared" si="4" ref="BY13:BY54">SUM(BT13:BX13)</f>
        <v>0</v>
      </c>
      <c r="BZ13" s="53"/>
      <c r="CA13" s="16"/>
      <c r="CB13" s="16"/>
      <c r="CC13" s="16"/>
      <c r="CD13" s="16"/>
      <c r="CE13" s="35">
        <f aca="true" t="shared" si="5" ref="CE13:CE54">SUM(BZ13:CD13)</f>
        <v>0</v>
      </c>
      <c r="CF13" s="31"/>
      <c r="CG13" s="16"/>
      <c r="CH13" s="16"/>
      <c r="CI13" s="16"/>
      <c r="CJ13" s="35">
        <f aca="true" t="shared" si="6" ref="CJ13:CJ54">SUM(CF13:CI13)</f>
        <v>0</v>
      </c>
      <c r="CK13" s="31"/>
      <c r="CL13" s="16"/>
      <c r="CM13" s="16"/>
      <c r="CN13" s="16"/>
      <c r="CO13" s="35">
        <f>SUM(CK13:CN13)</f>
        <v>0</v>
      </c>
      <c r="CP13" s="31"/>
      <c r="CQ13" s="53"/>
      <c r="CR13" s="53"/>
      <c r="CS13" s="53"/>
      <c r="CT13" s="53"/>
      <c r="CU13" s="35">
        <f>SUM(CP13:CT13)</f>
        <v>0</v>
      </c>
      <c r="CV13" s="109">
        <f aca="true" t="shared" si="7" ref="CV13:CV54">O13+V13+AA13+AF13+AN13+AS13+AX13+BH13+BS13+CE13+CJ13+CO13+CU13+BN13+BB13+BY13</f>
        <v>4</v>
      </c>
    </row>
    <row r="14" spans="1:100" ht="18">
      <c r="A14" s="54" t="s">
        <v>63</v>
      </c>
      <c r="B14" s="31"/>
      <c r="C14" s="16"/>
      <c r="D14" s="16"/>
      <c r="E14" s="16"/>
      <c r="F14" s="16"/>
      <c r="G14" s="16"/>
      <c r="H14" s="16"/>
      <c r="I14" s="16"/>
      <c r="J14" s="183"/>
      <c r="K14" s="183"/>
      <c r="L14" s="183"/>
      <c r="M14" s="183"/>
      <c r="N14" s="183"/>
      <c r="O14" s="154">
        <f t="shared" si="0"/>
        <v>0</v>
      </c>
      <c r="P14" s="203"/>
      <c r="Q14" s="203"/>
      <c r="R14" s="203"/>
      <c r="S14" s="203"/>
      <c r="T14" s="161"/>
      <c r="U14" s="161"/>
      <c r="V14" s="161">
        <f t="shared" si="1"/>
        <v>0</v>
      </c>
      <c r="W14" s="53"/>
      <c r="X14" s="16"/>
      <c r="Y14" s="16"/>
      <c r="Z14" s="16"/>
      <c r="AA14" s="154">
        <f>SUM(W14:Y14:Z14)</f>
        <v>0</v>
      </c>
      <c r="AB14" s="16"/>
      <c r="AC14" s="16"/>
      <c r="AD14" s="16"/>
      <c r="AE14" s="16"/>
      <c r="AF14" s="161">
        <f t="shared" si="2"/>
        <v>0</v>
      </c>
      <c r="AG14" s="53"/>
      <c r="AH14" s="16"/>
      <c r="AI14" s="16"/>
      <c r="AJ14" s="16"/>
      <c r="AK14" s="16"/>
      <c r="AL14" s="16">
        <v>2</v>
      </c>
      <c r="AM14" s="16"/>
      <c r="AN14" s="35">
        <f>SUM(AG14:AM14)</f>
        <v>2</v>
      </c>
      <c r="AO14" s="31"/>
      <c r="AP14" s="16"/>
      <c r="AQ14" s="16"/>
      <c r="AR14" s="16"/>
      <c r="AS14" s="35">
        <f>SUM(AO14:AR14)</f>
        <v>0</v>
      </c>
      <c r="AT14" s="31"/>
      <c r="AU14" s="16"/>
      <c r="AV14" s="16"/>
      <c r="AW14" s="16"/>
      <c r="AX14" s="154">
        <f>SUM(AT14:AW14)</f>
        <v>0</v>
      </c>
      <c r="AY14" s="161"/>
      <c r="AZ14" s="161"/>
      <c r="BA14" s="161"/>
      <c r="BB14" s="195">
        <f t="shared" si="3"/>
        <v>0</v>
      </c>
      <c r="BC14" s="16"/>
      <c r="BD14" s="16"/>
      <c r="BE14" s="16">
        <v>8</v>
      </c>
      <c r="BF14" s="16">
        <v>2</v>
      </c>
      <c r="BG14" s="16">
        <v>1</v>
      </c>
      <c r="BH14" s="154">
        <f>SUM(BC14:BG14)</f>
        <v>11</v>
      </c>
      <c r="BI14" s="16"/>
      <c r="BJ14" s="16"/>
      <c r="BK14" s="16"/>
      <c r="BL14" s="16"/>
      <c r="BM14" s="16"/>
      <c r="BN14" s="161">
        <f>SUM(BI14:BM14)</f>
        <v>0</v>
      </c>
      <c r="BO14" s="31"/>
      <c r="BP14" s="16"/>
      <c r="BQ14" s="16"/>
      <c r="BR14" s="16"/>
      <c r="BS14" s="154">
        <f>SUM(BO14:BR14)</f>
        <v>0</v>
      </c>
      <c r="BT14" s="16"/>
      <c r="BU14" s="16">
        <v>1</v>
      </c>
      <c r="BV14" s="16">
        <v>4</v>
      </c>
      <c r="BW14" s="16">
        <v>2</v>
      </c>
      <c r="BX14" s="16">
        <v>1</v>
      </c>
      <c r="BY14" s="161">
        <f t="shared" si="4"/>
        <v>8</v>
      </c>
      <c r="BZ14" s="53"/>
      <c r="CA14" s="16"/>
      <c r="CB14" s="16"/>
      <c r="CC14" s="16"/>
      <c r="CD14" s="16"/>
      <c r="CE14" s="35">
        <f t="shared" si="5"/>
        <v>0</v>
      </c>
      <c r="CF14" s="31"/>
      <c r="CG14" s="16"/>
      <c r="CH14" s="16"/>
      <c r="CI14" s="16"/>
      <c r="CJ14" s="35">
        <f t="shared" si="6"/>
        <v>0</v>
      </c>
      <c r="CK14" s="31"/>
      <c r="CL14" s="16"/>
      <c r="CM14" s="16"/>
      <c r="CN14" s="16"/>
      <c r="CO14" s="35">
        <f>SUM(CK14:CN14)</f>
        <v>0</v>
      </c>
      <c r="CP14" s="31"/>
      <c r="CQ14" s="53"/>
      <c r="CR14" s="53"/>
      <c r="CS14" s="53"/>
      <c r="CT14" s="53"/>
      <c r="CU14" s="35">
        <f>SUM(CP14:CT14)</f>
        <v>0</v>
      </c>
      <c r="CV14" s="109">
        <f t="shared" si="7"/>
        <v>21</v>
      </c>
    </row>
    <row r="15" spans="1:100" ht="18">
      <c r="A15" s="42" t="s">
        <v>6</v>
      </c>
      <c r="B15" s="94"/>
      <c r="C15" s="43"/>
      <c r="D15" s="43"/>
      <c r="E15" s="43"/>
      <c r="F15" s="43"/>
      <c r="G15" s="43"/>
      <c r="H15" s="43"/>
      <c r="I15" s="43"/>
      <c r="J15" s="156"/>
      <c r="K15" s="156"/>
      <c r="L15" s="156"/>
      <c r="M15" s="156"/>
      <c r="N15" s="156"/>
      <c r="O15" s="179"/>
      <c r="P15" s="43"/>
      <c r="Q15" s="43"/>
      <c r="R15" s="43"/>
      <c r="S15" s="43"/>
      <c r="T15" s="43"/>
      <c r="U15" s="43"/>
      <c r="V15" s="164"/>
      <c r="W15" s="87"/>
      <c r="X15" s="43"/>
      <c r="Y15" s="43"/>
      <c r="Z15" s="43"/>
      <c r="AA15" s="156"/>
      <c r="AB15" s="43"/>
      <c r="AC15" s="43"/>
      <c r="AD15" s="43"/>
      <c r="AE15" s="43"/>
      <c r="AF15" s="164"/>
      <c r="AG15" s="87"/>
      <c r="AH15" s="43"/>
      <c r="AI15" s="43"/>
      <c r="AJ15" s="43"/>
      <c r="AK15" s="43"/>
      <c r="AL15" s="43"/>
      <c r="AM15" s="43"/>
      <c r="AN15" s="36"/>
      <c r="AO15" s="32"/>
      <c r="AP15" s="33"/>
      <c r="AQ15" s="33"/>
      <c r="AR15" s="33"/>
      <c r="AS15" s="36"/>
      <c r="AT15" s="32"/>
      <c r="AU15" s="33"/>
      <c r="AV15" s="33"/>
      <c r="AW15" s="33"/>
      <c r="AX15" s="179"/>
      <c r="AY15" s="164"/>
      <c r="AZ15" s="164"/>
      <c r="BA15" s="179"/>
      <c r="BB15" s="164"/>
      <c r="BC15" s="180"/>
      <c r="BD15" s="33"/>
      <c r="BE15" s="33"/>
      <c r="BF15" s="33"/>
      <c r="BG15" s="33"/>
      <c r="BH15" s="179"/>
      <c r="BI15" s="164"/>
      <c r="BJ15" s="164"/>
      <c r="BK15" s="164"/>
      <c r="BL15" s="164"/>
      <c r="BM15" s="164"/>
      <c r="BN15" s="164"/>
      <c r="BO15" s="32"/>
      <c r="BP15" s="33"/>
      <c r="BQ15" s="33"/>
      <c r="BR15" s="33"/>
      <c r="BS15" s="179"/>
      <c r="BT15" s="33"/>
      <c r="BU15" s="33"/>
      <c r="BV15" s="33"/>
      <c r="BW15" s="33"/>
      <c r="BX15" s="33"/>
      <c r="BY15" s="164"/>
      <c r="BZ15" s="180"/>
      <c r="CA15" s="33"/>
      <c r="CB15" s="33"/>
      <c r="CC15" s="33"/>
      <c r="CD15" s="33"/>
      <c r="CE15" s="36"/>
      <c r="CF15" s="32"/>
      <c r="CG15" s="33"/>
      <c r="CH15" s="33"/>
      <c r="CI15" s="33"/>
      <c r="CJ15" s="36"/>
      <c r="CK15" s="32"/>
      <c r="CL15" s="33"/>
      <c r="CM15" s="33"/>
      <c r="CN15" s="33"/>
      <c r="CO15" s="36"/>
      <c r="CP15" s="94"/>
      <c r="CQ15" s="87"/>
      <c r="CR15" s="87"/>
      <c r="CS15" s="87"/>
      <c r="CT15" s="87"/>
      <c r="CU15" s="36"/>
      <c r="CV15" s="169"/>
    </row>
    <row r="16" spans="1:100" ht="18">
      <c r="A16" s="55" t="s">
        <v>3</v>
      </c>
      <c r="B16" s="31"/>
      <c r="C16" s="16"/>
      <c r="D16" s="16"/>
      <c r="E16" s="16"/>
      <c r="F16" s="16"/>
      <c r="G16" s="16"/>
      <c r="H16" s="16"/>
      <c r="I16" s="16"/>
      <c r="J16" s="183"/>
      <c r="K16" s="183"/>
      <c r="L16" s="183"/>
      <c r="M16" s="183"/>
      <c r="N16" s="183"/>
      <c r="O16" s="154">
        <f t="shared" si="0"/>
        <v>0</v>
      </c>
      <c r="P16" s="203"/>
      <c r="Q16" s="203"/>
      <c r="R16" s="203"/>
      <c r="S16" s="203"/>
      <c r="T16" s="161"/>
      <c r="U16" s="161"/>
      <c r="V16" s="161">
        <f t="shared" si="1"/>
        <v>0</v>
      </c>
      <c r="W16" s="53"/>
      <c r="X16" s="16"/>
      <c r="Y16" s="16"/>
      <c r="Z16" s="16"/>
      <c r="AA16" s="154">
        <f>SUM(W16:Y16:Z16)</f>
        <v>0</v>
      </c>
      <c r="AB16" s="16"/>
      <c r="AC16" s="16"/>
      <c r="AD16" s="16"/>
      <c r="AE16" s="16"/>
      <c r="AF16" s="161">
        <f t="shared" si="2"/>
        <v>0</v>
      </c>
      <c r="AG16" s="53"/>
      <c r="AH16" s="16"/>
      <c r="AI16" s="16"/>
      <c r="AJ16" s="16"/>
      <c r="AK16" s="16"/>
      <c r="AL16" s="16"/>
      <c r="AM16" s="16"/>
      <c r="AN16" s="35">
        <f>SUM(AG16:AM16)</f>
        <v>0</v>
      </c>
      <c r="AO16" s="31"/>
      <c r="AP16" s="16"/>
      <c r="AQ16" s="16"/>
      <c r="AR16" s="16"/>
      <c r="AS16" s="35">
        <f aca="true" t="shared" si="8" ref="AS16:AS54">SUM(AO16:AR16)</f>
        <v>0</v>
      </c>
      <c r="AT16" s="31"/>
      <c r="AU16" s="16"/>
      <c r="AV16" s="16"/>
      <c r="AW16" s="16"/>
      <c r="AX16" s="154">
        <f aca="true" t="shared" si="9" ref="AX16:AX54">SUM(AT16:AW16)</f>
        <v>0</v>
      </c>
      <c r="AY16" s="161"/>
      <c r="AZ16" s="161"/>
      <c r="BA16" s="154"/>
      <c r="BB16" s="161">
        <f t="shared" si="3"/>
        <v>0</v>
      </c>
      <c r="BC16" s="53"/>
      <c r="BD16" s="16"/>
      <c r="BE16" s="16"/>
      <c r="BF16" s="16"/>
      <c r="BG16" s="16"/>
      <c r="BH16" s="154">
        <f>SUM(BC16:BG16)</f>
        <v>0</v>
      </c>
      <c r="BI16" s="161"/>
      <c r="BJ16" s="161"/>
      <c r="BK16" s="161"/>
      <c r="BL16" s="161"/>
      <c r="BM16" s="161"/>
      <c r="BN16" s="161">
        <f>SUM(BI16:BM16)</f>
        <v>0</v>
      </c>
      <c r="BO16" s="31"/>
      <c r="BP16" s="16"/>
      <c r="BQ16" s="16"/>
      <c r="BR16" s="16"/>
      <c r="BS16" s="154">
        <f>SUM(BO16:BR16)</f>
        <v>0</v>
      </c>
      <c r="BT16" s="16"/>
      <c r="BU16" s="16"/>
      <c r="BV16" s="16"/>
      <c r="BW16" s="16"/>
      <c r="BX16" s="16"/>
      <c r="BY16" s="161">
        <f t="shared" si="4"/>
        <v>0</v>
      </c>
      <c r="BZ16" s="53"/>
      <c r="CA16" s="16"/>
      <c r="CB16" s="16"/>
      <c r="CC16" s="16"/>
      <c r="CD16" s="16"/>
      <c r="CE16" s="35">
        <f t="shared" si="5"/>
        <v>0</v>
      </c>
      <c r="CF16" s="31"/>
      <c r="CG16" s="16"/>
      <c r="CH16" s="16"/>
      <c r="CI16" s="16"/>
      <c r="CJ16" s="35">
        <f t="shared" si="6"/>
        <v>0</v>
      </c>
      <c r="CK16" s="31"/>
      <c r="CL16" s="16"/>
      <c r="CM16" s="16"/>
      <c r="CN16" s="16"/>
      <c r="CO16" s="35">
        <f>SUM(CK16:CN16)</f>
        <v>0</v>
      </c>
      <c r="CP16" s="31"/>
      <c r="CQ16" s="53"/>
      <c r="CR16" s="53"/>
      <c r="CS16" s="53"/>
      <c r="CT16" s="53"/>
      <c r="CU16" s="35">
        <f>SUM(CP16:CT16)</f>
        <v>0</v>
      </c>
      <c r="CV16" s="109">
        <f t="shared" si="7"/>
        <v>0</v>
      </c>
    </row>
    <row r="17" spans="1:100" ht="18">
      <c r="A17" s="56" t="s">
        <v>26</v>
      </c>
      <c r="B17" s="31"/>
      <c r="C17" s="16"/>
      <c r="D17" s="16"/>
      <c r="E17" s="16"/>
      <c r="F17" s="16"/>
      <c r="G17" s="16"/>
      <c r="H17" s="16"/>
      <c r="I17" s="16"/>
      <c r="J17" s="183"/>
      <c r="K17" s="183"/>
      <c r="L17" s="183"/>
      <c r="M17" s="183"/>
      <c r="N17" s="183"/>
      <c r="O17" s="154">
        <f t="shared" si="0"/>
        <v>0</v>
      </c>
      <c r="P17" s="203"/>
      <c r="Q17" s="203"/>
      <c r="R17" s="203"/>
      <c r="S17" s="203"/>
      <c r="T17" s="161"/>
      <c r="U17" s="161"/>
      <c r="V17" s="161">
        <f t="shared" si="1"/>
        <v>0</v>
      </c>
      <c r="W17" s="53"/>
      <c r="X17" s="16"/>
      <c r="Y17" s="16"/>
      <c r="Z17" s="16"/>
      <c r="AA17" s="154">
        <f>SUM(W17:Y17:Z17)</f>
        <v>0</v>
      </c>
      <c r="AB17" s="16"/>
      <c r="AC17" s="16"/>
      <c r="AD17" s="16"/>
      <c r="AE17" s="16"/>
      <c r="AF17" s="161">
        <f t="shared" si="2"/>
        <v>0</v>
      </c>
      <c r="AG17" s="53"/>
      <c r="AH17" s="16"/>
      <c r="AI17" s="16"/>
      <c r="AJ17" s="16"/>
      <c r="AK17" s="16"/>
      <c r="AL17" s="16"/>
      <c r="AM17" s="16"/>
      <c r="AN17" s="35">
        <f>SUM(AG17:AM17)</f>
        <v>0</v>
      </c>
      <c r="AO17" s="31"/>
      <c r="AP17" s="16"/>
      <c r="AQ17" s="16"/>
      <c r="AR17" s="16"/>
      <c r="AS17" s="35">
        <f t="shared" si="8"/>
        <v>0</v>
      </c>
      <c r="AT17" s="31"/>
      <c r="AU17" s="16"/>
      <c r="AV17" s="16"/>
      <c r="AW17" s="16"/>
      <c r="AX17" s="154">
        <f t="shared" si="9"/>
        <v>0</v>
      </c>
      <c r="AY17" s="161"/>
      <c r="AZ17" s="161"/>
      <c r="BA17" s="154"/>
      <c r="BB17" s="161">
        <f t="shared" si="3"/>
        <v>0</v>
      </c>
      <c r="BC17" s="53"/>
      <c r="BD17" s="16"/>
      <c r="BE17" s="16"/>
      <c r="BF17" s="16"/>
      <c r="BG17" s="16"/>
      <c r="BH17" s="154">
        <f>SUM(BC17:BG17)</f>
        <v>0</v>
      </c>
      <c r="BI17" s="161"/>
      <c r="BJ17" s="161"/>
      <c r="BK17" s="161"/>
      <c r="BL17" s="161"/>
      <c r="BM17" s="161"/>
      <c r="BN17" s="161">
        <f>SUM(BI17:BM17)</f>
        <v>0</v>
      </c>
      <c r="BO17" s="31"/>
      <c r="BP17" s="16"/>
      <c r="BQ17" s="16"/>
      <c r="BR17" s="16"/>
      <c r="BS17" s="154">
        <f>SUM(BO17:BR17)</f>
        <v>0</v>
      </c>
      <c r="BT17" s="16"/>
      <c r="BU17" s="16"/>
      <c r="BV17" s="16"/>
      <c r="BW17" s="16"/>
      <c r="BX17" s="16"/>
      <c r="BY17" s="161">
        <f t="shared" si="4"/>
        <v>0</v>
      </c>
      <c r="BZ17" s="53"/>
      <c r="CA17" s="16"/>
      <c r="CB17" s="16"/>
      <c r="CC17" s="16"/>
      <c r="CD17" s="16"/>
      <c r="CE17" s="35">
        <f t="shared" si="5"/>
        <v>0</v>
      </c>
      <c r="CF17" s="31"/>
      <c r="CG17" s="16"/>
      <c r="CH17" s="16"/>
      <c r="CI17" s="16"/>
      <c r="CJ17" s="35">
        <f t="shared" si="6"/>
        <v>0</v>
      </c>
      <c r="CK17" s="31"/>
      <c r="CL17" s="16"/>
      <c r="CM17" s="16"/>
      <c r="CN17" s="16"/>
      <c r="CO17" s="35">
        <f>SUM(CK17:CN17)</f>
        <v>0</v>
      </c>
      <c r="CP17" s="31"/>
      <c r="CQ17" s="53"/>
      <c r="CR17" s="53"/>
      <c r="CS17" s="53"/>
      <c r="CT17" s="53"/>
      <c r="CU17" s="35">
        <f>SUM(CP17:CT17)</f>
        <v>0</v>
      </c>
      <c r="CV17" s="109">
        <f t="shared" si="7"/>
        <v>0</v>
      </c>
    </row>
    <row r="18" spans="1:100" ht="18">
      <c r="A18" s="56" t="s">
        <v>48</v>
      </c>
      <c r="B18" s="31">
        <v>1</v>
      </c>
      <c r="C18" s="16"/>
      <c r="D18" s="16"/>
      <c r="E18" s="16">
        <v>1</v>
      </c>
      <c r="F18" s="16"/>
      <c r="G18" s="16"/>
      <c r="H18" s="16"/>
      <c r="I18" s="16"/>
      <c r="J18" s="183"/>
      <c r="K18" s="183"/>
      <c r="L18" s="183"/>
      <c r="M18" s="183">
        <v>1</v>
      </c>
      <c r="N18" s="183">
        <v>1</v>
      </c>
      <c r="O18" s="154">
        <f t="shared" si="0"/>
        <v>4</v>
      </c>
      <c r="P18" s="16"/>
      <c r="Q18" s="16"/>
      <c r="R18" s="16"/>
      <c r="S18" s="16"/>
      <c r="T18" s="16"/>
      <c r="U18" s="16"/>
      <c r="V18" s="161">
        <f t="shared" si="1"/>
        <v>0</v>
      </c>
      <c r="W18" s="53"/>
      <c r="X18" s="16"/>
      <c r="Y18" s="16"/>
      <c r="Z18" s="16"/>
      <c r="AA18" s="154">
        <f>SUM(W18:Y18:Z18)</f>
        <v>0</v>
      </c>
      <c r="AB18" s="16"/>
      <c r="AC18" s="16"/>
      <c r="AD18" s="16"/>
      <c r="AE18" s="16"/>
      <c r="AF18" s="161">
        <f t="shared" si="2"/>
        <v>0</v>
      </c>
      <c r="AG18" s="53"/>
      <c r="AH18" s="16"/>
      <c r="AI18" s="16"/>
      <c r="AJ18" s="16"/>
      <c r="AK18" s="16"/>
      <c r="AL18" s="16"/>
      <c r="AM18" s="16"/>
      <c r="AN18" s="35">
        <f>SUM(AG18:AM18)</f>
        <v>0</v>
      </c>
      <c r="AO18" s="31"/>
      <c r="AP18" s="16"/>
      <c r="AQ18" s="16"/>
      <c r="AR18" s="16"/>
      <c r="AS18" s="35">
        <f t="shared" si="8"/>
        <v>0</v>
      </c>
      <c r="AT18" s="31"/>
      <c r="AU18" s="16"/>
      <c r="AV18" s="16"/>
      <c r="AW18" s="16"/>
      <c r="AX18" s="154">
        <f t="shared" si="9"/>
        <v>0</v>
      </c>
      <c r="AY18" s="161"/>
      <c r="AZ18" s="161"/>
      <c r="BA18" s="154"/>
      <c r="BB18" s="161">
        <f t="shared" si="3"/>
        <v>0</v>
      </c>
      <c r="BC18" s="53"/>
      <c r="BD18" s="16"/>
      <c r="BE18" s="16"/>
      <c r="BF18" s="16"/>
      <c r="BG18" s="16"/>
      <c r="BH18" s="154">
        <f>SUM(BC18:BG18)</f>
        <v>0</v>
      </c>
      <c r="BI18" s="161"/>
      <c r="BJ18" s="161"/>
      <c r="BK18" s="161"/>
      <c r="BL18" s="161"/>
      <c r="BM18" s="161"/>
      <c r="BN18" s="161">
        <f>SUM(BI18:BM18)</f>
        <v>0</v>
      </c>
      <c r="BO18" s="31"/>
      <c r="BP18" s="16"/>
      <c r="BQ18" s="16"/>
      <c r="BR18" s="16"/>
      <c r="BS18" s="154">
        <f>SUM(BO18:BR18)</f>
        <v>0</v>
      </c>
      <c r="BT18" s="16"/>
      <c r="BU18" s="16"/>
      <c r="BV18" s="16"/>
      <c r="BW18" s="16"/>
      <c r="BX18" s="16"/>
      <c r="BY18" s="161">
        <f t="shared" si="4"/>
        <v>0</v>
      </c>
      <c r="BZ18" s="53"/>
      <c r="CA18" s="16"/>
      <c r="CB18" s="16"/>
      <c r="CC18" s="16"/>
      <c r="CD18" s="16"/>
      <c r="CE18" s="35">
        <f t="shared" si="5"/>
        <v>0</v>
      </c>
      <c r="CF18" s="31"/>
      <c r="CG18" s="16"/>
      <c r="CH18" s="16"/>
      <c r="CI18" s="16"/>
      <c r="CJ18" s="35">
        <f t="shared" si="6"/>
        <v>0</v>
      </c>
      <c r="CK18" s="31"/>
      <c r="CL18" s="16"/>
      <c r="CM18" s="16"/>
      <c r="CN18" s="16"/>
      <c r="CO18" s="35">
        <f>SUM(CK18:CN18)</f>
        <v>0</v>
      </c>
      <c r="CP18" s="31"/>
      <c r="CQ18" s="53"/>
      <c r="CR18" s="53"/>
      <c r="CS18" s="53"/>
      <c r="CT18" s="53"/>
      <c r="CU18" s="35">
        <f>SUM(CP18:CT18)</f>
        <v>0</v>
      </c>
      <c r="CV18" s="109">
        <f t="shared" si="7"/>
        <v>4</v>
      </c>
    </row>
    <row r="19" spans="1:100" ht="18">
      <c r="A19" s="56" t="s">
        <v>47</v>
      </c>
      <c r="B19" s="31"/>
      <c r="C19" s="16"/>
      <c r="D19" s="16"/>
      <c r="E19" s="16"/>
      <c r="F19" s="16"/>
      <c r="G19" s="16"/>
      <c r="H19" s="16"/>
      <c r="I19" s="16"/>
      <c r="J19" s="183"/>
      <c r="K19" s="183">
        <v>1</v>
      </c>
      <c r="L19" s="183">
        <v>1</v>
      </c>
      <c r="M19" s="183"/>
      <c r="N19" s="183"/>
      <c r="O19" s="154">
        <f t="shared" si="0"/>
        <v>2</v>
      </c>
      <c r="P19" s="203"/>
      <c r="Q19" s="203"/>
      <c r="R19" s="203"/>
      <c r="S19" s="203"/>
      <c r="T19" s="161"/>
      <c r="U19" s="161"/>
      <c r="V19" s="161">
        <f t="shared" si="1"/>
        <v>0</v>
      </c>
      <c r="W19" s="53"/>
      <c r="X19" s="16"/>
      <c r="Y19" s="16"/>
      <c r="Z19" s="16"/>
      <c r="AA19" s="154">
        <f>SUM(W19:Y19:Z19)</f>
        <v>0</v>
      </c>
      <c r="AB19" s="16"/>
      <c r="AC19" s="16"/>
      <c r="AD19" s="16"/>
      <c r="AE19" s="16"/>
      <c r="AF19" s="161">
        <f t="shared" si="2"/>
        <v>0</v>
      </c>
      <c r="AG19" s="53"/>
      <c r="AH19" s="16"/>
      <c r="AI19" s="16"/>
      <c r="AJ19" s="16"/>
      <c r="AK19" s="16"/>
      <c r="AL19" s="16"/>
      <c r="AM19" s="16"/>
      <c r="AN19" s="35">
        <f>SUM(AG19:AM19)</f>
        <v>0</v>
      </c>
      <c r="AO19" s="31"/>
      <c r="AP19" s="16"/>
      <c r="AQ19" s="16"/>
      <c r="AR19" s="16"/>
      <c r="AS19" s="35">
        <f t="shared" si="8"/>
        <v>0</v>
      </c>
      <c r="AT19" s="31"/>
      <c r="AU19" s="16"/>
      <c r="AV19" s="16"/>
      <c r="AW19" s="16"/>
      <c r="AX19" s="154">
        <f t="shared" si="9"/>
        <v>0</v>
      </c>
      <c r="AY19" s="161"/>
      <c r="AZ19" s="161"/>
      <c r="BA19" s="154"/>
      <c r="BB19" s="161">
        <f t="shared" si="3"/>
        <v>0</v>
      </c>
      <c r="BC19" s="53"/>
      <c r="BD19" s="16"/>
      <c r="BE19" s="16"/>
      <c r="BF19" s="16"/>
      <c r="BG19" s="16"/>
      <c r="BH19" s="154">
        <f>SUM(BC19:BG19)</f>
        <v>0</v>
      </c>
      <c r="BI19" s="161"/>
      <c r="BJ19" s="161"/>
      <c r="BK19" s="161"/>
      <c r="BL19" s="161"/>
      <c r="BM19" s="161"/>
      <c r="BN19" s="161">
        <f>SUM(BI19:BM19)</f>
        <v>0</v>
      </c>
      <c r="BO19" s="31"/>
      <c r="BP19" s="16"/>
      <c r="BQ19" s="16"/>
      <c r="BR19" s="16"/>
      <c r="BS19" s="154">
        <f>SUM(BO19:BR19)</f>
        <v>0</v>
      </c>
      <c r="BT19" s="16"/>
      <c r="BU19" s="16"/>
      <c r="BV19" s="16"/>
      <c r="BW19" s="16"/>
      <c r="BX19" s="16"/>
      <c r="BY19" s="161">
        <f t="shared" si="4"/>
        <v>0</v>
      </c>
      <c r="BZ19" s="53"/>
      <c r="CA19" s="16"/>
      <c r="CB19" s="16"/>
      <c r="CC19" s="16"/>
      <c r="CD19" s="16"/>
      <c r="CE19" s="35">
        <f t="shared" si="5"/>
        <v>0</v>
      </c>
      <c r="CF19" s="31"/>
      <c r="CG19" s="16"/>
      <c r="CH19" s="16"/>
      <c r="CI19" s="16"/>
      <c r="CJ19" s="35">
        <f t="shared" si="6"/>
        <v>0</v>
      </c>
      <c r="CK19" s="31"/>
      <c r="CL19" s="16"/>
      <c r="CM19" s="16"/>
      <c r="CN19" s="16"/>
      <c r="CO19" s="35">
        <f>SUM(CK19:CN19)</f>
        <v>0</v>
      </c>
      <c r="CP19" s="31"/>
      <c r="CQ19" s="53"/>
      <c r="CR19" s="53"/>
      <c r="CS19" s="53"/>
      <c r="CT19" s="53"/>
      <c r="CU19" s="35">
        <f>SUM(CP19:CT19)</f>
        <v>0</v>
      </c>
      <c r="CV19" s="109">
        <f t="shared" si="7"/>
        <v>2</v>
      </c>
    </row>
    <row r="20" spans="1:100" ht="18">
      <c r="A20" s="56" t="s">
        <v>41</v>
      </c>
      <c r="B20" s="31">
        <v>4</v>
      </c>
      <c r="C20" s="16"/>
      <c r="D20" s="16"/>
      <c r="E20" s="16"/>
      <c r="F20" s="16"/>
      <c r="G20" s="16"/>
      <c r="H20" s="16"/>
      <c r="I20" s="16"/>
      <c r="J20" s="183"/>
      <c r="K20" s="183"/>
      <c r="L20" s="183"/>
      <c r="M20" s="183"/>
      <c r="N20" s="183"/>
      <c r="O20" s="154">
        <f t="shared" si="0"/>
        <v>4</v>
      </c>
      <c r="P20" s="203"/>
      <c r="Q20" s="203"/>
      <c r="R20" s="203"/>
      <c r="S20" s="203"/>
      <c r="T20" s="161"/>
      <c r="U20" s="161"/>
      <c r="V20" s="161">
        <f t="shared" si="1"/>
        <v>0</v>
      </c>
      <c r="W20" s="53"/>
      <c r="X20" s="16"/>
      <c r="Y20" s="16"/>
      <c r="Z20" s="16"/>
      <c r="AA20" s="154">
        <f>SUM(W20:Y20:Z20)</f>
        <v>0</v>
      </c>
      <c r="AB20" s="16"/>
      <c r="AC20" s="16"/>
      <c r="AD20" s="16"/>
      <c r="AE20" s="16"/>
      <c r="AF20" s="161">
        <f t="shared" si="2"/>
        <v>0</v>
      </c>
      <c r="AG20" s="53"/>
      <c r="AH20" s="16"/>
      <c r="AI20" s="16"/>
      <c r="AJ20" s="16"/>
      <c r="AK20" s="16"/>
      <c r="AL20" s="16"/>
      <c r="AM20" s="16"/>
      <c r="AN20" s="35">
        <f>SUM(AG20:AM20)</f>
        <v>0</v>
      </c>
      <c r="AO20" s="31"/>
      <c r="AP20" s="16"/>
      <c r="AQ20" s="16"/>
      <c r="AR20" s="16"/>
      <c r="AS20" s="35">
        <f t="shared" si="8"/>
        <v>0</v>
      </c>
      <c r="AT20" s="31"/>
      <c r="AU20" s="16"/>
      <c r="AV20" s="16"/>
      <c r="AW20" s="16"/>
      <c r="AX20" s="154">
        <f t="shared" si="9"/>
        <v>0</v>
      </c>
      <c r="AY20" s="161"/>
      <c r="AZ20" s="161"/>
      <c r="BA20" s="154"/>
      <c r="BB20" s="161">
        <f t="shared" si="3"/>
        <v>0</v>
      </c>
      <c r="BC20" s="53"/>
      <c r="BD20" s="16"/>
      <c r="BE20" s="16"/>
      <c r="BF20" s="16"/>
      <c r="BG20" s="16"/>
      <c r="BH20" s="154">
        <f>SUM(BC20:BG20)</f>
        <v>0</v>
      </c>
      <c r="BI20" s="161"/>
      <c r="BJ20" s="161"/>
      <c r="BK20" s="161"/>
      <c r="BL20" s="161"/>
      <c r="BM20" s="161"/>
      <c r="BN20" s="161">
        <f>SUM(BI20:BM20)</f>
        <v>0</v>
      </c>
      <c r="BO20" s="31"/>
      <c r="BP20" s="16"/>
      <c r="BQ20" s="16"/>
      <c r="BR20" s="16"/>
      <c r="BS20" s="154">
        <f>SUM(BO20:BR20)</f>
        <v>0</v>
      </c>
      <c r="BT20" s="16"/>
      <c r="BU20" s="16"/>
      <c r="BV20" s="16"/>
      <c r="BW20" s="16"/>
      <c r="BX20" s="16"/>
      <c r="BY20" s="161">
        <f t="shared" si="4"/>
        <v>0</v>
      </c>
      <c r="BZ20" s="53"/>
      <c r="CA20" s="16"/>
      <c r="CB20" s="16"/>
      <c r="CC20" s="16"/>
      <c r="CD20" s="16"/>
      <c r="CE20" s="35">
        <f t="shared" si="5"/>
        <v>0</v>
      </c>
      <c r="CF20" s="31"/>
      <c r="CG20" s="16"/>
      <c r="CH20" s="16"/>
      <c r="CI20" s="16"/>
      <c r="CJ20" s="35">
        <f t="shared" si="6"/>
        <v>0</v>
      </c>
      <c r="CK20" s="31"/>
      <c r="CL20" s="16"/>
      <c r="CM20" s="16"/>
      <c r="CN20" s="16"/>
      <c r="CO20" s="35">
        <f>SUM(CK20:CN20)</f>
        <v>0</v>
      </c>
      <c r="CP20" s="31"/>
      <c r="CQ20" s="53"/>
      <c r="CR20" s="53"/>
      <c r="CS20" s="53"/>
      <c r="CT20" s="53"/>
      <c r="CU20" s="35">
        <f>SUM(CP20:CT20)</f>
        <v>0</v>
      </c>
      <c r="CV20" s="109">
        <f t="shared" si="7"/>
        <v>4</v>
      </c>
    </row>
    <row r="21" spans="1:100" ht="18">
      <c r="A21" s="42" t="s">
        <v>19</v>
      </c>
      <c r="B21" s="94"/>
      <c r="C21" s="43"/>
      <c r="D21" s="43"/>
      <c r="E21" s="43"/>
      <c r="F21" s="43"/>
      <c r="G21" s="199"/>
      <c r="H21" s="43"/>
      <c r="I21" s="43"/>
      <c r="J21" s="156"/>
      <c r="K21" s="201"/>
      <c r="L21" s="201"/>
      <c r="M21" s="201"/>
      <c r="N21" s="156"/>
      <c r="O21" s="179"/>
      <c r="P21" s="43"/>
      <c r="Q21" s="43"/>
      <c r="R21" s="43"/>
      <c r="S21" s="43"/>
      <c r="T21" s="43"/>
      <c r="U21" s="43"/>
      <c r="V21" s="164"/>
      <c r="W21" s="87"/>
      <c r="X21" s="43"/>
      <c r="Y21" s="43"/>
      <c r="Z21" s="43"/>
      <c r="AA21" s="156"/>
      <c r="AB21" s="43"/>
      <c r="AC21" s="43"/>
      <c r="AD21" s="43"/>
      <c r="AE21" s="43"/>
      <c r="AF21" s="164"/>
      <c r="AG21" s="87"/>
      <c r="AH21" s="43"/>
      <c r="AI21" s="43"/>
      <c r="AJ21" s="43"/>
      <c r="AK21" s="43"/>
      <c r="AL21" s="43"/>
      <c r="AM21" s="43"/>
      <c r="AN21" s="36"/>
      <c r="AO21" s="32"/>
      <c r="AP21" s="33"/>
      <c r="AQ21" s="33"/>
      <c r="AR21" s="33"/>
      <c r="AS21" s="36"/>
      <c r="AT21" s="32"/>
      <c r="AU21" s="33"/>
      <c r="AV21" s="33"/>
      <c r="AW21" s="33"/>
      <c r="AX21" s="179"/>
      <c r="AY21" s="164"/>
      <c r="AZ21" s="164"/>
      <c r="BA21" s="179"/>
      <c r="BB21" s="164"/>
      <c r="BC21" s="180"/>
      <c r="BD21" s="33"/>
      <c r="BE21" s="33"/>
      <c r="BF21" s="33"/>
      <c r="BG21" s="33"/>
      <c r="BH21" s="179"/>
      <c r="BI21" s="164"/>
      <c r="BJ21" s="164"/>
      <c r="BK21" s="164"/>
      <c r="BL21" s="164"/>
      <c r="BM21" s="164"/>
      <c r="BN21" s="164"/>
      <c r="BO21" s="32"/>
      <c r="BP21" s="33"/>
      <c r="BQ21" s="33"/>
      <c r="BR21" s="33"/>
      <c r="BS21" s="179"/>
      <c r="BT21" s="33"/>
      <c r="BU21" s="33"/>
      <c r="BV21" s="33"/>
      <c r="BW21" s="33"/>
      <c r="BX21" s="33"/>
      <c r="BY21" s="164"/>
      <c r="BZ21" s="180"/>
      <c r="CA21" s="33"/>
      <c r="CB21" s="33"/>
      <c r="CC21" s="33"/>
      <c r="CD21" s="33"/>
      <c r="CE21" s="36"/>
      <c r="CF21" s="32"/>
      <c r="CG21" s="33"/>
      <c r="CH21" s="33"/>
      <c r="CI21" s="33"/>
      <c r="CJ21" s="36"/>
      <c r="CK21" s="32"/>
      <c r="CL21" s="33"/>
      <c r="CM21" s="33"/>
      <c r="CN21" s="33"/>
      <c r="CO21" s="36"/>
      <c r="CP21" s="94"/>
      <c r="CQ21" s="87"/>
      <c r="CR21" s="87"/>
      <c r="CS21" s="87"/>
      <c r="CT21" s="87"/>
      <c r="CU21" s="36"/>
      <c r="CV21" s="169"/>
    </row>
    <row r="22" spans="1:100" ht="18">
      <c r="A22" s="57" t="s">
        <v>31</v>
      </c>
      <c r="B22" s="31"/>
      <c r="C22" s="16"/>
      <c r="D22" s="16"/>
      <c r="E22" s="16"/>
      <c r="F22" s="16"/>
      <c r="G22" s="198"/>
      <c r="H22" s="16"/>
      <c r="I22" s="16">
        <v>2</v>
      </c>
      <c r="J22" s="183"/>
      <c r="K22" s="200"/>
      <c r="L22" s="200"/>
      <c r="M22" s="200"/>
      <c r="N22" s="183"/>
      <c r="O22" s="154">
        <f t="shared" si="0"/>
        <v>2</v>
      </c>
      <c r="P22" s="203"/>
      <c r="Q22" s="203"/>
      <c r="R22" s="203"/>
      <c r="S22" s="203"/>
      <c r="T22" s="161"/>
      <c r="U22" s="161"/>
      <c r="V22" s="161">
        <f t="shared" si="1"/>
        <v>0</v>
      </c>
      <c r="W22" s="53"/>
      <c r="X22" s="16"/>
      <c r="Y22" s="16"/>
      <c r="Z22" s="16"/>
      <c r="AA22" s="154">
        <f>SUM(W22:Y22:Z22)</f>
        <v>0</v>
      </c>
      <c r="AB22" s="16"/>
      <c r="AC22" s="16"/>
      <c r="AD22" s="16"/>
      <c r="AE22" s="16"/>
      <c r="AF22" s="161">
        <f t="shared" si="2"/>
        <v>0</v>
      </c>
      <c r="AG22" s="53"/>
      <c r="AH22" s="16"/>
      <c r="AI22" s="16"/>
      <c r="AJ22" s="16"/>
      <c r="AK22" s="16"/>
      <c r="AL22" s="16"/>
      <c r="AM22" s="16"/>
      <c r="AN22" s="35">
        <f>SUM(AG22:AM22)</f>
        <v>0</v>
      </c>
      <c r="AO22" s="31"/>
      <c r="AP22" s="16"/>
      <c r="AQ22" s="16"/>
      <c r="AR22" s="16"/>
      <c r="AS22" s="35">
        <f t="shared" si="8"/>
        <v>0</v>
      </c>
      <c r="AT22" s="31"/>
      <c r="AU22" s="16"/>
      <c r="AV22" s="16"/>
      <c r="AW22" s="16"/>
      <c r="AX22" s="154">
        <f t="shared" si="9"/>
        <v>0</v>
      </c>
      <c r="AY22" s="161"/>
      <c r="AZ22" s="161"/>
      <c r="BA22" s="154"/>
      <c r="BB22" s="161">
        <f t="shared" si="3"/>
        <v>0</v>
      </c>
      <c r="BC22" s="53"/>
      <c r="BD22" s="16"/>
      <c r="BE22" s="16"/>
      <c r="BF22" s="16"/>
      <c r="BG22" s="16"/>
      <c r="BH22" s="154">
        <f>SUM(BC22:BG22)</f>
        <v>0</v>
      </c>
      <c r="BI22" s="161"/>
      <c r="BJ22" s="161"/>
      <c r="BK22" s="161"/>
      <c r="BL22" s="161"/>
      <c r="BM22" s="161"/>
      <c r="BN22" s="161">
        <f>SUM(BI22:BM22)</f>
        <v>0</v>
      </c>
      <c r="BO22" s="31"/>
      <c r="BP22" s="16"/>
      <c r="BQ22" s="16"/>
      <c r="BR22" s="16"/>
      <c r="BS22" s="154">
        <f>SUM(BO22:BR22)</f>
        <v>0</v>
      </c>
      <c r="BT22" s="16"/>
      <c r="BU22" s="16"/>
      <c r="BV22" s="16"/>
      <c r="BW22" s="16"/>
      <c r="BX22" s="16"/>
      <c r="BY22" s="161">
        <f t="shared" si="4"/>
        <v>0</v>
      </c>
      <c r="BZ22" s="53"/>
      <c r="CA22" s="16"/>
      <c r="CB22" s="16"/>
      <c r="CC22" s="16"/>
      <c r="CD22" s="16"/>
      <c r="CE22" s="35">
        <f t="shared" si="5"/>
        <v>0</v>
      </c>
      <c r="CF22" s="31"/>
      <c r="CG22" s="16"/>
      <c r="CH22" s="16"/>
      <c r="CI22" s="16"/>
      <c r="CJ22" s="35">
        <f t="shared" si="6"/>
        <v>0</v>
      </c>
      <c r="CK22" s="31"/>
      <c r="CL22" s="16"/>
      <c r="CM22" s="16"/>
      <c r="CN22" s="16"/>
      <c r="CO22" s="35">
        <f>SUM(CK22:CN22)</f>
        <v>0</v>
      </c>
      <c r="CP22" s="31"/>
      <c r="CQ22" s="53"/>
      <c r="CR22" s="53"/>
      <c r="CS22" s="53"/>
      <c r="CT22" s="53"/>
      <c r="CU22" s="35">
        <f>SUM(CP22:CT22)</f>
        <v>0</v>
      </c>
      <c r="CV22" s="109">
        <f t="shared" si="7"/>
        <v>2</v>
      </c>
    </row>
    <row r="23" spans="1:100" ht="18">
      <c r="A23" s="57" t="s">
        <v>30</v>
      </c>
      <c r="B23" s="31"/>
      <c r="C23" s="16"/>
      <c r="D23" s="16"/>
      <c r="E23" s="16"/>
      <c r="F23" s="16"/>
      <c r="G23" s="16"/>
      <c r="H23" s="16"/>
      <c r="I23" s="16">
        <v>16</v>
      </c>
      <c r="J23" s="183"/>
      <c r="K23" s="183"/>
      <c r="L23" s="183"/>
      <c r="M23" s="183"/>
      <c r="N23" s="183"/>
      <c r="O23" s="154">
        <f t="shared" si="0"/>
        <v>16</v>
      </c>
      <c r="P23" s="203"/>
      <c r="Q23" s="203"/>
      <c r="R23" s="203"/>
      <c r="S23" s="203"/>
      <c r="T23" s="161"/>
      <c r="U23" s="161"/>
      <c r="V23" s="161">
        <f t="shared" si="1"/>
        <v>0</v>
      </c>
      <c r="W23" s="53"/>
      <c r="X23" s="16"/>
      <c r="Y23" s="16"/>
      <c r="Z23" s="16"/>
      <c r="AA23" s="154">
        <f>SUM(W23:Y23:Z23)</f>
        <v>0</v>
      </c>
      <c r="AB23" s="16"/>
      <c r="AC23" s="16"/>
      <c r="AD23" s="16"/>
      <c r="AE23" s="16"/>
      <c r="AF23" s="161">
        <f t="shared" si="2"/>
        <v>0</v>
      </c>
      <c r="AG23" s="53"/>
      <c r="AH23" s="16"/>
      <c r="AI23" s="16"/>
      <c r="AJ23" s="16"/>
      <c r="AK23" s="16"/>
      <c r="AL23" s="16"/>
      <c r="AM23" s="16"/>
      <c r="AN23" s="35">
        <f>SUM(AG23:AM23)</f>
        <v>0</v>
      </c>
      <c r="AO23" s="31"/>
      <c r="AP23" s="16"/>
      <c r="AQ23" s="16"/>
      <c r="AR23" s="16"/>
      <c r="AS23" s="35">
        <f>SUM(AO23:AR23)</f>
        <v>0</v>
      </c>
      <c r="AT23" s="31"/>
      <c r="AU23" s="16"/>
      <c r="AV23" s="16"/>
      <c r="AW23" s="16"/>
      <c r="AX23" s="154">
        <f>SUM(AT23:AW23)</f>
        <v>0</v>
      </c>
      <c r="AY23" s="161"/>
      <c r="AZ23" s="161"/>
      <c r="BA23" s="154"/>
      <c r="BB23" s="161">
        <f t="shared" si="3"/>
        <v>0</v>
      </c>
      <c r="BC23" s="53"/>
      <c r="BD23" s="16"/>
      <c r="BE23" s="16"/>
      <c r="BF23" s="16"/>
      <c r="BG23" s="16"/>
      <c r="BH23" s="154">
        <f>SUM(BC23:BG23)</f>
        <v>0</v>
      </c>
      <c r="BI23" s="161"/>
      <c r="BJ23" s="161"/>
      <c r="BK23" s="161"/>
      <c r="BL23" s="161"/>
      <c r="BM23" s="161"/>
      <c r="BN23" s="161">
        <f>SUM(BI23:BM23)</f>
        <v>0</v>
      </c>
      <c r="BO23" s="31"/>
      <c r="BP23" s="16"/>
      <c r="BQ23" s="16"/>
      <c r="BR23" s="16"/>
      <c r="BS23" s="154">
        <f>SUM(BO23:BR23)</f>
        <v>0</v>
      </c>
      <c r="BT23" s="16"/>
      <c r="BU23" s="16"/>
      <c r="BV23" s="16"/>
      <c r="BW23" s="16"/>
      <c r="BX23" s="16"/>
      <c r="BY23" s="161">
        <f t="shared" si="4"/>
        <v>0</v>
      </c>
      <c r="BZ23" s="53"/>
      <c r="CA23" s="16"/>
      <c r="CB23" s="16"/>
      <c r="CC23" s="16"/>
      <c r="CD23" s="16"/>
      <c r="CE23" s="35">
        <f t="shared" si="5"/>
        <v>0</v>
      </c>
      <c r="CF23" s="31"/>
      <c r="CG23" s="16"/>
      <c r="CH23" s="16"/>
      <c r="CI23" s="16"/>
      <c r="CJ23" s="35">
        <f t="shared" si="6"/>
        <v>0</v>
      </c>
      <c r="CK23" s="31"/>
      <c r="CL23" s="16"/>
      <c r="CM23" s="16"/>
      <c r="CN23" s="16"/>
      <c r="CO23" s="35">
        <f>SUM(CK23:CN23)</f>
        <v>0</v>
      </c>
      <c r="CP23" s="31"/>
      <c r="CQ23" s="53"/>
      <c r="CR23" s="53"/>
      <c r="CS23" s="53"/>
      <c r="CT23" s="53"/>
      <c r="CU23" s="35">
        <f>SUM(CP23:CT23)</f>
        <v>0</v>
      </c>
      <c r="CV23" s="109">
        <f t="shared" si="7"/>
        <v>16</v>
      </c>
    </row>
    <row r="24" spans="1:100" ht="18">
      <c r="A24" s="57" t="s">
        <v>43</v>
      </c>
      <c r="B24" s="31"/>
      <c r="C24" s="16"/>
      <c r="D24" s="16"/>
      <c r="E24" s="16"/>
      <c r="F24" s="16"/>
      <c r="G24" s="16"/>
      <c r="H24" s="16"/>
      <c r="I24" s="16"/>
      <c r="J24" s="183"/>
      <c r="K24" s="183"/>
      <c r="L24" s="183"/>
      <c r="M24" s="183"/>
      <c r="N24" s="183"/>
      <c r="O24" s="154">
        <f t="shared" si="0"/>
        <v>0</v>
      </c>
      <c r="P24" s="203"/>
      <c r="Q24" s="203"/>
      <c r="R24" s="203"/>
      <c r="S24" s="203"/>
      <c r="T24" s="161"/>
      <c r="U24" s="161"/>
      <c r="V24" s="161">
        <f t="shared" si="1"/>
        <v>0</v>
      </c>
      <c r="W24" s="53"/>
      <c r="X24" s="16"/>
      <c r="Y24" s="16"/>
      <c r="Z24" s="16"/>
      <c r="AA24" s="154">
        <f>SUM(W24:Y24:Z24)</f>
        <v>0</v>
      </c>
      <c r="AB24" s="16"/>
      <c r="AC24" s="16"/>
      <c r="AD24" s="16"/>
      <c r="AE24" s="16"/>
      <c r="AF24" s="161">
        <f t="shared" si="2"/>
        <v>0</v>
      </c>
      <c r="AG24" s="53"/>
      <c r="AH24" s="16"/>
      <c r="AI24" s="16"/>
      <c r="AJ24" s="16"/>
      <c r="AK24" s="16"/>
      <c r="AL24" s="16"/>
      <c r="AM24" s="16"/>
      <c r="AN24" s="35">
        <f>SUM(AG24:AM24)</f>
        <v>0</v>
      </c>
      <c r="AO24" s="31"/>
      <c r="AP24" s="16"/>
      <c r="AQ24" s="16"/>
      <c r="AR24" s="16"/>
      <c r="AS24" s="35">
        <f>SUM(AO24:AR24)</f>
        <v>0</v>
      </c>
      <c r="AT24" s="31"/>
      <c r="AU24" s="16"/>
      <c r="AV24" s="16"/>
      <c r="AW24" s="16"/>
      <c r="AX24" s="154">
        <f>SUM(AT24:AW24)</f>
        <v>0</v>
      </c>
      <c r="AY24" s="161"/>
      <c r="AZ24" s="161"/>
      <c r="BA24" s="154"/>
      <c r="BB24" s="161">
        <f t="shared" si="3"/>
        <v>0</v>
      </c>
      <c r="BC24" s="53"/>
      <c r="BD24" s="16"/>
      <c r="BE24" s="16"/>
      <c r="BF24" s="16"/>
      <c r="BG24" s="16"/>
      <c r="BH24" s="154">
        <f>SUM(BC24:BG24)</f>
        <v>0</v>
      </c>
      <c r="BI24" s="161"/>
      <c r="BJ24" s="161"/>
      <c r="BK24" s="161"/>
      <c r="BL24" s="161"/>
      <c r="BM24" s="161"/>
      <c r="BN24" s="161">
        <f>SUM(BI24:BM24)</f>
        <v>0</v>
      </c>
      <c r="BO24" s="31"/>
      <c r="BP24" s="16"/>
      <c r="BQ24" s="16"/>
      <c r="BR24" s="16"/>
      <c r="BS24" s="154">
        <f>SUM(BO24:BR24)</f>
        <v>0</v>
      </c>
      <c r="BT24" s="16"/>
      <c r="BU24" s="16"/>
      <c r="BV24" s="16"/>
      <c r="BW24" s="16"/>
      <c r="BX24" s="16"/>
      <c r="BY24" s="161">
        <f t="shared" si="4"/>
        <v>0</v>
      </c>
      <c r="BZ24" s="53"/>
      <c r="CA24" s="16"/>
      <c r="CB24" s="16"/>
      <c r="CC24" s="16"/>
      <c r="CD24" s="16"/>
      <c r="CE24" s="35">
        <f t="shared" si="5"/>
        <v>0</v>
      </c>
      <c r="CF24" s="31"/>
      <c r="CG24" s="16"/>
      <c r="CH24" s="16"/>
      <c r="CI24" s="16"/>
      <c r="CJ24" s="35">
        <f t="shared" si="6"/>
        <v>0</v>
      </c>
      <c r="CK24" s="31"/>
      <c r="CL24" s="16"/>
      <c r="CM24" s="16"/>
      <c r="CN24" s="16"/>
      <c r="CO24" s="35">
        <f>SUM(CK24:CN24)</f>
        <v>0</v>
      </c>
      <c r="CP24" s="31"/>
      <c r="CQ24" s="53"/>
      <c r="CR24" s="53"/>
      <c r="CS24" s="53"/>
      <c r="CT24" s="53"/>
      <c r="CU24" s="35">
        <f>SUM(CP24:CT24)</f>
        <v>0</v>
      </c>
      <c r="CV24" s="109">
        <f t="shared" si="7"/>
        <v>0</v>
      </c>
    </row>
    <row r="25" spans="1:100" ht="18">
      <c r="A25" s="57" t="s">
        <v>25</v>
      </c>
      <c r="B25" s="31"/>
      <c r="C25" s="16"/>
      <c r="D25" s="16"/>
      <c r="E25" s="16"/>
      <c r="F25" s="16"/>
      <c r="G25" s="16"/>
      <c r="H25" s="16"/>
      <c r="I25" s="16"/>
      <c r="J25" s="183"/>
      <c r="K25" s="183"/>
      <c r="L25" s="183"/>
      <c r="M25" s="183"/>
      <c r="N25" s="183"/>
      <c r="O25" s="154">
        <f t="shared" si="0"/>
        <v>0</v>
      </c>
      <c r="P25" s="203"/>
      <c r="Q25" s="203"/>
      <c r="R25" s="203"/>
      <c r="S25" s="203"/>
      <c r="T25" s="161"/>
      <c r="U25" s="161"/>
      <c r="V25" s="161">
        <f t="shared" si="1"/>
        <v>0</v>
      </c>
      <c r="W25" s="53"/>
      <c r="X25" s="16"/>
      <c r="Y25" s="16"/>
      <c r="Z25" s="16"/>
      <c r="AA25" s="154">
        <f>SUM(W25:Y25:Z25)</f>
        <v>0</v>
      </c>
      <c r="AB25" s="16"/>
      <c r="AC25" s="16"/>
      <c r="AD25" s="16"/>
      <c r="AE25" s="16"/>
      <c r="AF25" s="161">
        <f t="shared" si="2"/>
        <v>0</v>
      </c>
      <c r="AG25" s="53"/>
      <c r="AH25" s="16"/>
      <c r="AI25" s="16"/>
      <c r="AJ25" s="16"/>
      <c r="AK25" s="16"/>
      <c r="AL25" s="16"/>
      <c r="AM25" s="16"/>
      <c r="AN25" s="35">
        <f>SUM(AG25:AM25)</f>
        <v>0</v>
      </c>
      <c r="AO25" s="31"/>
      <c r="AP25" s="16"/>
      <c r="AQ25" s="16"/>
      <c r="AR25" s="16"/>
      <c r="AS25" s="35">
        <f t="shared" si="8"/>
        <v>0</v>
      </c>
      <c r="AT25" s="31"/>
      <c r="AU25" s="16"/>
      <c r="AV25" s="16"/>
      <c r="AW25" s="16"/>
      <c r="AX25" s="154">
        <f t="shared" si="9"/>
        <v>0</v>
      </c>
      <c r="AY25" s="161"/>
      <c r="AZ25" s="161"/>
      <c r="BA25" s="154"/>
      <c r="BB25" s="161">
        <f t="shared" si="3"/>
        <v>0</v>
      </c>
      <c r="BC25" s="53"/>
      <c r="BD25" s="16"/>
      <c r="BE25" s="16"/>
      <c r="BF25" s="16"/>
      <c r="BG25" s="16"/>
      <c r="BH25" s="154">
        <f>SUM(BC25:BG25)</f>
        <v>0</v>
      </c>
      <c r="BI25" s="161"/>
      <c r="BJ25" s="161"/>
      <c r="BK25" s="161"/>
      <c r="BL25" s="161"/>
      <c r="BM25" s="161"/>
      <c r="BN25" s="161">
        <f>SUM(BI25:BM25)</f>
        <v>0</v>
      </c>
      <c r="BO25" s="31"/>
      <c r="BP25" s="16"/>
      <c r="BQ25" s="16"/>
      <c r="BR25" s="16"/>
      <c r="BS25" s="154">
        <f>SUM(BO25:BR25)</f>
        <v>0</v>
      </c>
      <c r="BT25" s="16"/>
      <c r="BU25" s="16"/>
      <c r="BV25" s="16"/>
      <c r="BW25" s="16"/>
      <c r="BX25" s="16"/>
      <c r="BY25" s="161">
        <f t="shared" si="4"/>
        <v>0</v>
      </c>
      <c r="BZ25" s="53"/>
      <c r="CA25" s="16"/>
      <c r="CB25" s="16"/>
      <c r="CC25" s="16"/>
      <c r="CD25" s="16"/>
      <c r="CE25" s="35">
        <f t="shared" si="5"/>
        <v>0</v>
      </c>
      <c r="CF25" s="31"/>
      <c r="CG25" s="16"/>
      <c r="CH25" s="16"/>
      <c r="CI25" s="16"/>
      <c r="CJ25" s="35">
        <f t="shared" si="6"/>
        <v>0</v>
      </c>
      <c r="CK25" s="31"/>
      <c r="CL25" s="16"/>
      <c r="CM25" s="16"/>
      <c r="CN25" s="16"/>
      <c r="CO25" s="35">
        <f>SUM(CK25:CN25)</f>
        <v>0</v>
      </c>
      <c r="CP25" s="31"/>
      <c r="CQ25" s="53"/>
      <c r="CR25" s="53"/>
      <c r="CS25" s="53"/>
      <c r="CT25" s="53"/>
      <c r="CU25" s="35">
        <f>SUM(CP25:CT25)</f>
        <v>0</v>
      </c>
      <c r="CV25" s="109">
        <f t="shared" si="7"/>
        <v>0</v>
      </c>
    </row>
    <row r="26" spans="1:100" ht="18">
      <c r="A26" s="47" t="s">
        <v>34</v>
      </c>
      <c r="B26" s="94"/>
      <c r="C26" s="43"/>
      <c r="D26" s="43"/>
      <c r="E26" s="43"/>
      <c r="F26" s="43"/>
      <c r="G26" s="43"/>
      <c r="H26" s="43"/>
      <c r="I26" s="43"/>
      <c r="J26" s="156"/>
      <c r="K26" s="156"/>
      <c r="L26" s="156"/>
      <c r="M26" s="156"/>
      <c r="N26" s="156"/>
      <c r="O26" s="179"/>
      <c r="P26" s="43"/>
      <c r="Q26" s="43"/>
      <c r="R26" s="43"/>
      <c r="S26" s="43"/>
      <c r="T26" s="43"/>
      <c r="U26" s="43"/>
      <c r="V26" s="164"/>
      <c r="W26" s="87"/>
      <c r="X26" s="43"/>
      <c r="Y26" s="43"/>
      <c r="Z26" s="43"/>
      <c r="AA26" s="156"/>
      <c r="AB26" s="43"/>
      <c r="AC26" s="43"/>
      <c r="AD26" s="43"/>
      <c r="AE26" s="43"/>
      <c r="AF26" s="164"/>
      <c r="AG26" s="87"/>
      <c r="AH26" s="43"/>
      <c r="AI26" s="43"/>
      <c r="AJ26" s="43"/>
      <c r="AK26" s="43"/>
      <c r="AL26" s="43"/>
      <c r="AM26" s="43"/>
      <c r="AN26" s="36"/>
      <c r="AO26" s="32"/>
      <c r="AP26" s="33"/>
      <c r="AQ26" s="33"/>
      <c r="AR26" s="33"/>
      <c r="AS26" s="36"/>
      <c r="AT26" s="32"/>
      <c r="AU26" s="33"/>
      <c r="AV26" s="33"/>
      <c r="AW26" s="33"/>
      <c r="AX26" s="179"/>
      <c r="AY26" s="164"/>
      <c r="AZ26" s="164"/>
      <c r="BA26" s="179"/>
      <c r="BB26" s="164"/>
      <c r="BC26" s="180"/>
      <c r="BD26" s="33"/>
      <c r="BE26" s="33"/>
      <c r="BF26" s="33"/>
      <c r="BG26" s="33"/>
      <c r="BH26" s="179"/>
      <c r="BI26" s="164"/>
      <c r="BJ26" s="164"/>
      <c r="BK26" s="164"/>
      <c r="BL26" s="164"/>
      <c r="BM26" s="164"/>
      <c r="BN26" s="164"/>
      <c r="BO26" s="32"/>
      <c r="BP26" s="33"/>
      <c r="BQ26" s="33"/>
      <c r="BR26" s="33"/>
      <c r="BS26" s="179"/>
      <c r="BT26" s="33"/>
      <c r="BU26" s="33"/>
      <c r="BV26" s="33"/>
      <c r="BW26" s="33"/>
      <c r="BX26" s="33"/>
      <c r="BY26" s="164"/>
      <c r="BZ26" s="180"/>
      <c r="CA26" s="33"/>
      <c r="CB26" s="33"/>
      <c r="CC26" s="33"/>
      <c r="CD26" s="33"/>
      <c r="CE26" s="36"/>
      <c r="CF26" s="32"/>
      <c r="CG26" s="33"/>
      <c r="CH26" s="33"/>
      <c r="CI26" s="33"/>
      <c r="CJ26" s="36"/>
      <c r="CK26" s="32"/>
      <c r="CL26" s="33"/>
      <c r="CM26" s="33"/>
      <c r="CN26" s="33"/>
      <c r="CO26" s="36"/>
      <c r="CP26" s="94"/>
      <c r="CQ26" s="87"/>
      <c r="CR26" s="87"/>
      <c r="CS26" s="87"/>
      <c r="CT26" s="87"/>
      <c r="CU26" s="36"/>
      <c r="CV26" s="169"/>
    </row>
    <row r="27" spans="1:100" s="39" customFormat="1" ht="18">
      <c r="A27" s="37" t="s">
        <v>35</v>
      </c>
      <c r="B27" s="95"/>
      <c r="C27" s="34"/>
      <c r="D27" s="34"/>
      <c r="E27" s="34"/>
      <c r="F27" s="34"/>
      <c r="G27" s="34"/>
      <c r="H27" s="34"/>
      <c r="I27" s="34"/>
      <c r="J27" s="184"/>
      <c r="K27" s="184"/>
      <c r="L27" s="184"/>
      <c r="M27" s="184"/>
      <c r="N27" s="184"/>
      <c r="O27" s="154">
        <f t="shared" si="0"/>
        <v>0</v>
      </c>
      <c r="P27" s="203"/>
      <c r="Q27" s="203"/>
      <c r="R27" s="203"/>
      <c r="S27" s="203"/>
      <c r="T27" s="161"/>
      <c r="U27" s="161"/>
      <c r="V27" s="161">
        <f t="shared" si="1"/>
        <v>0</v>
      </c>
      <c r="W27" s="88"/>
      <c r="X27" s="34"/>
      <c r="Y27" s="34"/>
      <c r="Z27" s="34"/>
      <c r="AA27" s="154">
        <f>SUM(W27:Y27:Z27)</f>
        <v>0</v>
      </c>
      <c r="AB27" s="16"/>
      <c r="AC27" s="16"/>
      <c r="AD27" s="16"/>
      <c r="AE27" s="16"/>
      <c r="AF27" s="161">
        <f t="shared" si="2"/>
        <v>0</v>
      </c>
      <c r="AG27" s="88"/>
      <c r="AH27" s="34"/>
      <c r="AI27" s="34"/>
      <c r="AJ27" s="34"/>
      <c r="AK27" s="34"/>
      <c r="AL27" s="34"/>
      <c r="AM27" s="34"/>
      <c r="AN27" s="35">
        <f aca="true" t="shared" si="10" ref="AN27:AN34">SUM(AG27:AM27)</f>
        <v>0</v>
      </c>
      <c r="AO27" s="31"/>
      <c r="AP27" s="16"/>
      <c r="AQ27" s="16"/>
      <c r="AR27" s="16"/>
      <c r="AS27" s="35">
        <f t="shared" si="8"/>
        <v>0</v>
      </c>
      <c r="AT27" s="31"/>
      <c r="AU27" s="16"/>
      <c r="AV27" s="16"/>
      <c r="AW27" s="16"/>
      <c r="AX27" s="154">
        <f t="shared" si="9"/>
        <v>0</v>
      </c>
      <c r="AY27" s="161"/>
      <c r="AZ27" s="161"/>
      <c r="BA27" s="154"/>
      <c r="BB27" s="161">
        <f t="shared" si="3"/>
        <v>0</v>
      </c>
      <c r="BC27" s="53"/>
      <c r="BD27" s="16"/>
      <c r="BE27" s="16"/>
      <c r="BF27" s="16"/>
      <c r="BG27" s="16"/>
      <c r="BH27" s="154">
        <f aca="true" t="shared" si="11" ref="BH27:BH34">SUM(BC27:BG27)</f>
        <v>0</v>
      </c>
      <c r="BI27" s="161"/>
      <c r="BJ27" s="161"/>
      <c r="BK27" s="161"/>
      <c r="BL27" s="161"/>
      <c r="BM27" s="161"/>
      <c r="BN27" s="161">
        <f aca="true" t="shared" si="12" ref="BN27:BN34">SUM(BI27:BM27)</f>
        <v>0</v>
      </c>
      <c r="BO27" s="31"/>
      <c r="BP27" s="16"/>
      <c r="BQ27" s="16"/>
      <c r="BR27" s="16"/>
      <c r="BS27" s="154">
        <f aca="true" t="shared" si="13" ref="BS27:BS34">SUM(BO27:BR27)</f>
        <v>0</v>
      </c>
      <c r="BT27" s="16"/>
      <c r="BU27" s="16"/>
      <c r="BV27" s="16"/>
      <c r="BW27" s="16"/>
      <c r="BX27" s="16"/>
      <c r="BY27" s="161">
        <f t="shared" si="4"/>
        <v>0</v>
      </c>
      <c r="BZ27" s="53"/>
      <c r="CA27" s="16"/>
      <c r="CB27" s="16"/>
      <c r="CC27" s="16"/>
      <c r="CD27" s="16"/>
      <c r="CE27" s="35">
        <f t="shared" si="5"/>
        <v>0</v>
      </c>
      <c r="CF27" s="31"/>
      <c r="CG27" s="16"/>
      <c r="CH27" s="16"/>
      <c r="CI27" s="16"/>
      <c r="CJ27" s="35">
        <f t="shared" si="6"/>
        <v>0</v>
      </c>
      <c r="CK27" s="31"/>
      <c r="CL27" s="16"/>
      <c r="CM27" s="16"/>
      <c r="CN27" s="16"/>
      <c r="CO27" s="35">
        <f aca="true" t="shared" si="14" ref="CO27:CO34">SUM(CK27:CN27)</f>
        <v>0</v>
      </c>
      <c r="CP27" s="95"/>
      <c r="CQ27" s="88"/>
      <c r="CR27" s="88"/>
      <c r="CS27" s="88"/>
      <c r="CT27" s="88"/>
      <c r="CU27" s="35">
        <f aca="true" t="shared" si="15" ref="CU27:CU34">SUM(CP27:CT27)</f>
        <v>0</v>
      </c>
      <c r="CV27" s="109">
        <f t="shared" si="7"/>
        <v>0</v>
      </c>
    </row>
    <row r="28" spans="1:100" ht="18">
      <c r="A28" s="19" t="s">
        <v>95</v>
      </c>
      <c r="B28" s="31"/>
      <c r="C28" s="16"/>
      <c r="D28" s="16"/>
      <c r="E28" s="16"/>
      <c r="F28" s="16"/>
      <c r="G28" s="16"/>
      <c r="H28" s="16">
        <v>1</v>
      </c>
      <c r="I28" s="16"/>
      <c r="J28" s="183"/>
      <c r="K28" s="183"/>
      <c r="L28" s="183"/>
      <c r="M28" s="183"/>
      <c r="N28" s="183"/>
      <c r="O28" s="154">
        <f t="shared" si="0"/>
        <v>1</v>
      </c>
      <c r="P28" s="203"/>
      <c r="Q28" s="203"/>
      <c r="R28" s="203"/>
      <c r="S28" s="203"/>
      <c r="T28" s="161"/>
      <c r="U28" s="16">
        <v>1</v>
      </c>
      <c r="V28" s="161">
        <f t="shared" si="1"/>
        <v>1</v>
      </c>
      <c r="W28" s="53"/>
      <c r="X28" s="16"/>
      <c r="Y28" s="16"/>
      <c r="Z28" s="16">
        <v>1</v>
      </c>
      <c r="AA28" s="154">
        <f>SUM(W28:Y28:Z28)</f>
        <v>1</v>
      </c>
      <c r="AB28" s="16"/>
      <c r="AC28" s="16"/>
      <c r="AD28" s="16"/>
      <c r="AE28" s="16">
        <v>1</v>
      </c>
      <c r="AF28" s="161">
        <f t="shared" si="2"/>
        <v>1</v>
      </c>
      <c r="AG28" s="53"/>
      <c r="AH28" s="16"/>
      <c r="AI28" s="16"/>
      <c r="AJ28" s="16"/>
      <c r="AK28" s="16"/>
      <c r="AL28" s="16"/>
      <c r="AM28" s="16">
        <v>1</v>
      </c>
      <c r="AN28" s="35">
        <f t="shared" si="10"/>
        <v>1</v>
      </c>
      <c r="AO28" s="31"/>
      <c r="AP28" s="16"/>
      <c r="AQ28" s="16"/>
      <c r="AR28" s="16">
        <v>1</v>
      </c>
      <c r="AS28" s="35">
        <f t="shared" si="8"/>
        <v>1</v>
      </c>
      <c r="AT28" s="31"/>
      <c r="AU28" s="16"/>
      <c r="AV28" s="16"/>
      <c r="AW28" s="16">
        <v>1</v>
      </c>
      <c r="AX28" s="154">
        <f t="shared" si="9"/>
        <v>1</v>
      </c>
      <c r="AY28" s="161"/>
      <c r="AZ28" s="161"/>
      <c r="BA28" s="183">
        <v>1</v>
      </c>
      <c r="BB28" s="161">
        <f t="shared" si="3"/>
        <v>1</v>
      </c>
      <c r="BC28" s="53"/>
      <c r="BD28" s="16"/>
      <c r="BE28" s="16"/>
      <c r="BF28" s="16"/>
      <c r="BG28" s="16">
        <v>1</v>
      </c>
      <c r="BH28" s="154">
        <f t="shared" si="11"/>
        <v>1</v>
      </c>
      <c r="BI28" s="161"/>
      <c r="BJ28" s="161"/>
      <c r="BK28" s="161"/>
      <c r="BL28" s="161"/>
      <c r="BM28" s="16">
        <v>1</v>
      </c>
      <c r="BN28" s="161">
        <f t="shared" si="12"/>
        <v>1</v>
      </c>
      <c r="BO28" s="31"/>
      <c r="BP28" s="16"/>
      <c r="BQ28" s="16"/>
      <c r="BR28" s="16">
        <v>1</v>
      </c>
      <c r="BS28" s="154">
        <f t="shared" si="13"/>
        <v>1</v>
      </c>
      <c r="BT28" s="16"/>
      <c r="BU28" s="16"/>
      <c r="BV28" s="16"/>
      <c r="BW28" s="16"/>
      <c r="BX28" s="16">
        <v>1</v>
      </c>
      <c r="BY28" s="161">
        <f t="shared" si="4"/>
        <v>1</v>
      </c>
      <c r="BZ28" s="53"/>
      <c r="CA28" s="16"/>
      <c r="CB28" s="16"/>
      <c r="CC28" s="16"/>
      <c r="CD28" s="16">
        <v>1</v>
      </c>
      <c r="CE28" s="35">
        <f t="shared" si="5"/>
        <v>1</v>
      </c>
      <c r="CF28" s="31"/>
      <c r="CG28" s="16"/>
      <c r="CH28" s="16"/>
      <c r="CI28" s="16">
        <v>1</v>
      </c>
      <c r="CJ28" s="35">
        <f t="shared" si="6"/>
        <v>1</v>
      </c>
      <c r="CK28" s="31"/>
      <c r="CL28" s="16"/>
      <c r="CM28" s="16"/>
      <c r="CN28" s="16">
        <v>1</v>
      </c>
      <c r="CO28" s="35">
        <f t="shared" si="14"/>
        <v>1</v>
      </c>
      <c r="CP28" s="31"/>
      <c r="CQ28" s="53"/>
      <c r="CR28" s="53"/>
      <c r="CS28" s="53">
        <v>1</v>
      </c>
      <c r="CT28" s="53">
        <v>1</v>
      </c>
      <c r="CU28" s="35">
        <f t="shared" si="15"/>
        <v>2</v>
      </c>
      <c r="CV28" s="109">
        <f t="shared" si="7"/>
        <v>17</v>
      </c>
    </row>
    <row r="29" spans="1:100" ht="18">
      <c r="A29" s="44" t="s">
        <v>96</v>
      </c>
      <c r="B29" s="31">
        <v>1</v>
      </c>
      <c r="C29" s="16">
        <v>0</v>
      </c>
      <c r="D29" s="16">
        <v>2</v>
      </c>
      <c r="E29" s="16">
        <v>2</v>
      </c>
      <c r="F29" s="16">
        <v>1</v>
      </c>
      <c r="G29" s="16">
        <v>1</v>
      </c>
      <c r="H29" s="16">
        <v>4</v>
      </c>
      <c r="I29" s="16">
        <v>1</v>
      </c>
      <c r="J29" s="183">
        <v>1</v>
      </c>
      <c r="K29" s="183"/>
      <c r="L29" s="183"/>
      <c r="M29" s="183"/>
      <c r="N29" s="183"/>
      <c r="O29" s="154">
        <f t="shared" si="0"/>
        <v>13</v>
      </c>
      <c r="P29" s="16">
        <f>P12</f>
        <v>1</v>
      </c>
      <c r="Q29" s="16"/>
      <c r="R29" s="16"/>
      <c r="S29" s="16"/>
      <c r="T29" s="16"/>
      <c r="U29" s="16">
        <v>0</v>
      </c>
      <c r="V29" s="161">
        <f t="shared" si="1"/>
        <v>1</v>
      </c>
      <c r="W29" s="53">
        <v>1</v>
      </c>
      <c r="X29" s="53">
        <f>X12</f>
        <v>1</v>
      </c>
      <c r="Y29" s="53"/>
      <c r="Z29" s="53"/>
      <c r="AA29" s="154">
        <f>SUM(W29:Y29:Z29)</f>
        <v>2</v>
      </c>
      <c r="AB29" s="31">
        <f>AB12</f>
        <v>1</v>
      </c>
      <c r="AC29" s="31">
        <f>AC12</f>
        <v>1</v>
      </c>
      <c r="AD29" s="31">
        <f>AD12</f>
        <v>0</v>
      </c>
      <c r="AE29" s="31">
        <v>0</v>
      </c>
      <c r="AF29" s="161">
        <f t="shared" si="2"/>
        <v>2</v>
      </c>
      <c r="AG29" s="53">
        <f aca="true" t="shared" si="16" ref="AG29:AL29">AG12</f>
        <v>1</v>
      </c>
      <c r="AH29" s="53">
        <f t="shared" si="16"/>
        <v>6</v>
      </c>
      <c r="AI29" s="53">
        <f t="shared" si="16"/>
        <v>12</v>
      </c>
      <c r="AJ29" s="53">
        <f t="shared" si="16"/>
        <v>4</v>
      </c>
      <c r="AK29" s="53">
        <f t="shared" si="16"/>
        <v>4</v>
      </c>
      <c r="AL29" s="53">
        <f t="shared" si="16"/>
        <v>2</v>
      </c>
      <c r="AM29" s="53">
        <v>0</v>
      </c>
      <c r="AN29" s="35">
        <f t="shared" si="10"/>
        <v>29</v>
      </c>
      <c r="AO29" s="31">
        <f>AO12</f>
        <v>2</v>
      </c>
      <c r="AP29" s="31">
        <f>AP12</f>
        <v>4</v>
      </c>
      <c r="AQ29" s="31">
        <f>AQ12</f>
        <v>0</v>
      </c>
      <c r="AR29" s="31">
        <v>0</v>
      </c>
      <c r="AS29" s="35">
        <f t="shared" si="8"/>
        <v>6</v>
      </c>
      <c r="AT29" s="31">
        <f>AT12</f>
        <v>1</v>
      </c>
      <c r="AU29" s="31">
        <f>AU12</f>
        <v>2</v>
      </c>
      <c r="AV29" s="31">
        <f>AV12</f>
        <v>0</v>
      </c>
      <c r="AW29" s="31">
        <v>0</v>
      </c>
      <c r="AX29" s="154">
        <f t="shared" si="9"/>
        <v>3</v>
      </c>
      <c r="AY29" s="16">
        <f>AY12</f>
        <v>1</v>
      </c>
      <c r="AZ29" s="16">
        <f>AZ12</f>
        <v>2</v>
      </c>
      <c r="BA29" s="16">
        <v>0</v>
      </c>
      <c r="BB29" s="161">
        <f t="shared" si="3"/>
        <v>3</v>
      </c>
      <c r="BC29" s="53">
        <f>BC12</f>
        <v>1</v>
      </c>
      <c r="BD29" s="53">
        <f>BD12</f>
        <v>1</v>
      </c>
      <c r="BE29" s="53">
        <f>BE12</f>
        <v>8</v>
      </c>
      <c r="BF29" s="53">
        <f>BF12</f>
        <v>2</v>
      </c>
      <c r="BG29" s="53">
        <v>0</v>
      </c>
      <c r="BH29" s="154">
        <f t="shared" si="11"/>
        <v>12</v>
      </c>
      <c r="BI29" s="16">
        <f>BI12</f>
        <v>2</v>
      </c>
      <c r="BJ29" s="16">
        <f>BJ12</f>
        <v>2</v>
      </c>
      <c r="BK29" s="16"/>
      <c r="BL29" s="16"/>
      <c r="BM29" s="16">
        <v>0</v>
      </c>
      <c r="BN29" s="161">
        <f t="shared" si="12"/>
        <v>4</v>
      </c>
      <c r="BO29" s="31">
        <f>BO12</f>
        <v>1</v>
      </c>
      <c r="BP29" s="31">
        <f>BP12</f>
        <v>1</v>
      </c>
      <c r="BQ29" s="31">
        <f>BQ12</f>
        <v>4</v>
      </c>
      <c r="BR29" s="31">
        <v>0</v>
      </c>
      <c r="BS29" s="154">
        <f t="shared" si="13"/>
        <v>6</v>
      </c>
      <c r="BT29" s="16">
        <f>BT12</f>
        <v>1</v>
      </c>
      <c r="BU29" s="16">
        <f>BU12</f>
        <v>1</v>
      </c>
      <c r="BV29" s="16">
        <f>BV12</f>
        <v>4</v>
      </c>
      <c r="BW29" s="16">
        <f>BW12</f>
        <v>2</v>
      </c>
      <c r="BX29" s="16">
        <v>0</v>
      </c>
      <c r="BY29" s="161">
        <f t="shared" si="4"/>
        <v>8</v>
      </c>
      <c r="BZ29" s="53">
        <f>BZ12</f>
        <v>1</v>
      </c>
      <c r="CA29" s="31">
        <f>CA12</f>
        <v>4</v>
      </c>
      <c r="CB29" s="31">
        <f>CB12</f>
        <v>4</v>
      </c>
      <c r="CC29" s="31">
        <f>CC12</f>
        <v>6</v>
      </c>
      <c r="CD29" s="31">
        <v>0</v>
      </c>
      <c r="CE29" s="154">
        <f t="shared" si="5"/>
        <v>15</v>
      </c>
      <c r="CF29" s="31">
        <f>CF12</f>
        <v>2</v>
      </c>
      <c r="CG29" s="31">
        <f>CG12</f>
        <v>0</v>
      </c>
      <c r="CH29" s="31">
        <f>CH12</f>
        <v>0</v>
      </c>
      <c r="CI29" s="31">
        <v>0</v>
      </c>
      <c r="CJ29" s="35">
        <f t="shared" si="6"/>
        <v>2</v>
      </c>
      <c r="CK29" s="31">
        <f>CK12</f>
        <v>1</v>
      </c>
      <c r="CL29" s="31"/>
      <c r="CM29" s="31"/>
      <c r="CN29" s="31">
        <v>0</v>
      </c>
      <c r="CO29" s="35">
        <f t="shared" si="14"/>
        <v>1</v>
      </c>
      <c r="CP29" s="31">
        <f>CP12</f>
        <v>2</v>
      </c>
      <c r="CQ29" s="31">
        <f>CQ12</f>
        <v>27</v>
      </c>
      <c r="CR29" s="31">
        <f>CR12</f>
        <v>1</v>
      </c>
      <c r="CS29" s="31">
        <v>0</v>
      </c>
      <c r="CT29" s="31">
        <v>0</v>
      </c>
      <c r="CU29" s="35">
        <f t="shared" si="15"/>
        <v>30</v>
      </c>
      <c r="CV29" s="109">
        <f t="shared" si="7"/>
        <v>137</v>
      </c>
    </row>
    <row r="30" spans="1:100" ht="18">
      <c r="A30" s="44" t="s">
        <v>57</v>
      </c>
      <c r="B30" s="31"/>
      <c r="C30" s="16"/>
      <c r="D30" s="16"/>
      <c r="E30" s="16"/>
      <c r="F30" s="16"/>
      <c r="G30" s="16"/>
      <c r="H30" s="16"/>
      <c r="I30" s="16">
        <v>0</v>
      </c>
      <c r="J30" s="183"/>
      <c r="K30" s="183"/>
      <c r="L30" s="183"/>
      <c r="M30" s="183"/>
      <c r="N30" s="183"/>
      <c r="O30" s="154">
        <f t="shared" si="0"/>
        <v>0</v>
      </c>
      <c r="P30" s="203"/>
      <c r="Q30" s="203"/>
      <c r="R30" s="203"/>
      <c r="S30" s="203"/>
      <c r="T30" s="161"/>
      <c r="U30" s="161"/>
      <c r="V30" s="161">
        <f t="shared" si="1"/>
        <v>0</v>
      </c>
      <c r="W30" s="53"/>
      <c r="X30" s="16"/>
      <c r="Y30" s="16"/>
      <c r="Z30" s="16"/>
      <c r="AA30" s="154">
        <f>SUM(W30:Y30:Z30)</f>
        <v>0</v>
      </c>
      <c r="AB30" s="16"/>
      <c r="AC30" s="16"/>
      <c r="AD30" s="16"/>
      <c r="AE30" s="16"/>
      <c r="AF30" s="161">
        <f t="shared" si="2"/>
        <v>0</v>
      </c>
      <c r="AG30" s="53"/>
      <c r="AH30" s="16"/>
      <c r="AI30" s="16"/>
      <c r="AJ30" s="16"/>
      <c r="AK30" s="16"/>
      <c r="AL30" s="16"/>
      <c r="AM30" s="16"/>
      <c r="AN30" s="35">
        <f t="shared" si="10"/>
        <v>0</v>
      </c>
      <c r="AO30" s="31"/>
      <c r="AP30" s="16"/>
      <c r="AQ30" s="16"/>
      <c r="AR30" s="16"/>
      <c r="AS30" s="35">
        <f t="shared" si="8"/>
        <v>0</v>
      </c>
      <c r="AT30" s="31"/>
      <c r="AU30" s="16"/>
      <c r="AV30" s="16"/>
      <c r="AW30" s="16"/>
      <c r="AX30" s="154">
        <f t="shared" si="9"/>
        <v>0</v>
      </c>
      <c r="AY30" s="161"/>
      <c r="AZ30" s="161"/>
      <c r="BA30" s="154"/>
      <c r="BB30" s="161">
        <f t="shared" si="3"/>
        <v>0</v>
      </c>
      <c r="BC30" s="53"/>
      <c r="BD30" s="16"/>
      <c r="BE30" s="16"/>
      <c r="BF30" s="16"/>
      <c r="BG30" s="16"/>
      <c r="BH30" s="154">
        <f t="shared" si="11"/>
        <v>0</v>
      </c>
      <c r="BI30" s="161"/>
      <c r="BJ30" s="161"/>
      <c r="BK30" s="161"/>
      <c r="BL30" s="161"/>
      <c r="BM30" s="161"/>
      <c r="BN30" s="161">
        <f t="shared" si="12"/>
        <v>0</v>
      </c>
      <c r="BO30" s="31"/>
      <c r="BP30" s="16"/>
      <c r="BQ30" s="16"/>
      <c r="BR30" s="16"/>
      <c r="BS30" s="154">
        <f t="shared" si="13"/>
        <v>0</v>
      </c>
      <c r="BT30" s="16"/>
      <c r="BU30" s="16"/>
      <c r="BV30" s="16"/>
      <c r="BW30" s="16"/>
      <c r="BX30" s="16"/>
      <c r="BY30" s="161">
        <f t="shared" si="4"/>
        <v>0</v>
      </c>
      <c r="BZ30" s="53"/>
      <c r="CA30" s="16"/>
      <c r="CB30" s="16"/>
      <c r="CC30" s="16"/>
      <c r="CD30" s="16"/>
      <c r="CE30" s="35">
        <f t="shared" si="5"/>
        <v>0</v>
      </c>
      <c r="CF30" s="31"/>
      <c r="CG30" s="16"/>
      <c r="CH30" s="16"/>
      <c r="CI30" s="16"/>
      <c r="CJ30" s="35">
        <f t="shared" si="6"/>
        <v>0</v>
      </c>
      <c r="CK30" s="31"/>
      <c r="CL30" s="16"/>
      <c r="CM30" s="16"/>
      <c r="CN30" s="16"/>
      <c r="CO30" s="35">
        <f t="shared" si="14"/>
        <v>0</v>
      </c>
      <c r="CP30" s="31"/>
      <c r="CQ30" s="53"/>
      <c r="CR30" s="53"/>
      <c r="CS30" s="53"/>
      <c r="CT30" s="53"/>
      <c r="CU30" s="35">
        <f t="shared" si="15"/>
        <v>0</v>
      </c>
      <c r="CV30" s="109">
        <f t="shared" si="7"/>
        <v>0</v>
      </c>
    </row>
    <row r="31" spans="1:100" ht="18">
      <c r="A31" s="44" t="s">
        <v>36</v>
      </c>
      <c r="B31" s="31"/>
      <c r="C31" s="16"/>
      <c r="D31" s="16"/>
      <c r="E31" s="16"/>
      <c r="F31" s="16"/>
      <c r="G31" s="16"/>
      <c r="H31" s="16"/>
      <c r="I31" s="16"/>
      <c r="J31" s="183"/>
      <c r="K31" s="183"/>
      <c r="L31" s="183"/>
      <c r="M31" s="183"/>
      <c r="N31" s="183"/>
      <c r="O31" s="154">
        <f t="shared" si="0"/>
        <v>0</v>
      </c>
      <c r="P31" s="203"/>
      <c r="Q31" s="203"/>
      <c r="R31" s="203"/>
      <c r="S31" s="203"/>
      <c r="T31" s="161"/>
      <c r="U31" s="161"/>
      <c r="V31" s="161">
        <f t="shared" si="1"/>
        <v>0</v>
      </c>
      <c r="W31" s="53"/>
      <c r="X31" s="16"/>
      <c r="Y31" s="16"/>
      <c r="Z31" s="16"/>
      <c r="AA31" s="154">
        <f>SUM(W31:Y31:Z31)</f>
        <v>0</v>
      </c>
      <c r="AB31" s="16"/>
      <c r="AC31" s="16"/>
      <c r="AD31" s="16"/>
      <c r="AE31" s="16"/>
      <c r="AF31" s="161">
        <f t="shared" si="2"/>
        <v>0</v>
      </c>
      <c r="AG31" s="53"/>
      <c r="AH31" s="16"/>
      <c r="AI31" s="16"/>
      <c r="AJ31" s="16"/>
      <c r="AK31" s="16"/>
      <c r="AL31" s="16"/>
      <c r="AM31" s="16"/>
      <c r="AN31" s="35">
        <f t="shared" si="10"/>
        <v>0</v>
      </c>
      <c r="AO31" s="31"/>
      <c r="AP31" s="16"/>
      <c r="AQ31" s="16"/>
      <c r="AR31" s="16"/>
      <c r="AS31" s="35">
        <f t="shared" si="8"/>
        <v>0</v>
      </c>
      <c r="AT31" s="31"/>
      <c r="AU31" s="16"/>
      <c r="AV31" s="16"/>
      <c r="AW31" s="16"/>
      <c r="AX31" s="154">
        <f t="shared" si="9"/>
        <v>0</v>
      </c>
      <c r="AY31" s="161"/>
      <c r="AZ31" s="161"/>
      <c r="BA31" s="154"/>
      <c r="BB31" s="161">
        <f t="shared" si="3"/>
        <v>0</v>
      </c>
      <c r="BC31" s="53"/>
      <c r="BD31" s="16"/>
      <c r="BE31" s="16"/>
      <c r="BF31" s="16"/>
      <c r="BG31" s="16"/>
      <c r="BH31" s="154">
        <f t="shared" si="11"/>
        <v>0</v>
      </c>
      <c r="BI31" s="161"/>
      <c r="BJ31" s="161"/>
      <c r="BK31" s="161"/>
      <c r="BL31" s="161"/>
      <c r="BM31" s="161"/>
      <c r="BN31" s="161">
        <f t="shared" si="12"/>
        <v>0</v>
      </c>
      <c r="BO31" s="31"/>
      <c r="BP31" s="16"/>
      <c r="BQ31" s="16"/>
      <c r="BR31" s="16"/>
      <c r="BS31" s="154">
        <f t="shared" si="13"/>
        <v>0</v>
      </c>
      <c r="BT31" s="16"/>
      <c r="BU31" s="16"/>
      <c r="BV31" s="16"/>
      <c r="BW31" s="16"/>
      <c r="BX31" s="16"/>
      <c r="BY31" s="161">
        <f t="shared" si="4"/>
        <v>0</v>
      </c>
      <c r="BZ31" s="53"/>
      <c r="CA31" s="16"/>
      <c r="CB31" s="16"/>
      <c r="CC31" s="16"/>
      <c r="CD31" s="16"/>
      <c r="CE31" s="35">
        <f t="shared" si="5"/>
        <v>0</v>
      </c>
      <c r="CF31" s="16"/>
      <c r="CG31" s="16"/>
      <c r="CH31" s="16"/>
      <c r="CI31" s="16"/>
      <c r="CJ31" s="35">
        <f t="shared" si="6"/>
        <v>0</v>
      </c>
      <c r="CK31" s="31"/>
      <c r="CL31" s="16"/>
      <c r="CM31" s="16"/>
      <c r="CN31" s="16"/>
      <c r="CO31" s="35">
        <f t="shared" si="14"/>
        <v>0</v>
      </c>
      <c r="CP31" s="31"/>
      <c r="CQ31" s="53"/>
      <c r="CR31" s="53"/>
      <c r="CS31" s="53"/>
      <c r="CT31" s="53"/>
      <c r="CU31" s="35">
        <f t="shared" si="15"/>
        <v>0</v>
      </c>
      <c r="CV31" s="109">
        <f t="shared" si="7"/>
        <v>0</v>
      </c>
    </row>
    <row r="32" spans="1:100" ht="18">
      <c r="A32" s="44" t="s">
        <v>98</v>
      </c>
      <c r="B32" s="31"/>
      <c r="C32" s="16"/>
      <c r="D32" s="16"/>
      <c r="E32" s="16"/>
      <c r="F32" s="16"/>
      <c r="G32" s="16"/>
      <c r="H32" s="16"/>
      <c r="I32" s="16"/>
      <c r="J32" s="183"/>
      <c r="K32" s="183"/>
      <c r="L32" s="183"/>
      <c r="M32" s="183"/>
      <c r="N32" s="183"/>
      <c r="O32" s="154">
        <f t="shared" si="0"/>
        <v>0</v>
      </c>
      <c r="P32" s="203"/>
      <c r="Q32" s="203"/>
      <c r="R32" s="203"/>
      <c r="S32" s="203"/>
      <c r="T32" s="161"/>
      <c r="U32" s="161"/>
      <c r="V32" s="161">
        <f t="shared" si="1"/>
        <v>0</v>
      </c>
      <c r="W32" s="53"/>
      <c r="X32" s="16"/>
      <c r="Y32" s="16"/>
      <c r="Z32" s="16"/>
      <c r="AA32" s="154">
        <f>SUM(W32:Y32:Z32)</f>
        <v>0</v>
      </c>
      <c r="AB32" s="16"/>
      <c r="AC32" s="16"/>
      <c r="AD32" s="16"/>
      <c r="AE32" s="16"/>
      <c r="AF32" s="161">
        <f t="shared" si="2"/>
        <v>0</v>
      </c>
      <c r="AG32" s="53"/>
      <c r="AH32" s="16"/>
      <c r="AI32" s="16"/>
      <c r="AJ32" s="16"/>
      <c r="AK32" s="16"/>
      <c r="AL32" s="16"/>
      <c r="AM32" s="16"/>
      <c r="AN32" s="35">
        <f t="shared" si="10"/>
        <v>0</v>
      </c>
      <c r="AO32" s="31"/>
      <c r="AP32" s="16"/>
      <c r="AQ32" s="16"/>
      <c r="AR32" s="16"/>
      <c r="AS32" s="35">
        <f t="shared" si="8"/>
        <v>0</v>
      </c>
      <c r="AT32" s="31"/>
      <c r="AU32" s="16"/>
      <c r="AV32" s="16"/>
      <c r="AW32" s="16"/>
      <c r="AX32" s="154">
        <f t="shared" si="9"/>
        <v>0</v>
      </c>
      <c r="AY32" s="161"/>
      <c r="AZ32" s="161"/>
      <c r="BA32" s="154"/>
      <c r="BB32" s="161">
        <f t="shared" si="3"/>
        <v>0</v>
      </c>
      <c r="BC32" s="53"/>
      <c r="BD32" s="16"/>
      <c r="BE32" s="16"/>
      <c r="BF32" s="16"/>
      <c r="BG32" s="16"/>
      <c r="BH32" s="154">
        <f t="shared" si="11"/>
        <v>0</v>
      </c>
      <c r="BI32" s="161"/>
      <c r="BJ32" s="161"/>
      <c r="BK32" s="161"/>
      <c r="BL32" s="161"/>
      <c r="BM32" s="161"/>
      <c r="BN32" s="161">
        <f t="shared" si="12"/>
        <v>0</v>
      </c>
      <c r="BO32" s="31"/>
      <c r="BP32" s="16"/>
      <c r="BQ32" s="16"/>
      <c r="BR32" s="16"/>
      <c r="BS32" s="154">
        <f t="shared" si="13"/>
        <v>0</v>
      </c>
      <c r="BT32" s="16"/>
      <c r="BU32" s="16"/>
      <c r="BV32" s="16"/>
      <c r="BW32" s="16"/>
      <c r="BX32" s="16"/>
      <c r="BY32" s="161">
        <f t="shared" si="4"/>
        <v>0</v>
      </c>
      <c r="BZ32" s="53"/>
      <c r="CA32" s="16"/>
      <c r="CB32" s="16"/>
      <c r="CC32" s="16"/>
      <c r="CD32" s="16"/>
      <c r="CE32" s="35">
        <f t="shared" si="5"/>
        <v>0</v>
      </c>
      <c r="CF32" s="31"/>
      <c r="CG32" s="16"/>
      <c r="CH32" s="16"/>
      <c r="CI32" s="16"/>
      <c r="CJ32" s="35">
        <f t="shared" si="6"/>
        <v>0</v>
      </c>
      <c r="CK32" s="31"/>
      <c r="CL32" s="16"/>
      <c r="CM32" s="16"/>
      <c r="CN32" s="16"/>
      <c r="CO32" s="35">
        <f t="shared" si="14"/>
        <v>0</v>
      </c>
      <c r="CP32" s="31"/>
      <c r="CQ32" s="53"/>
      <c r="CR32" s="53"/>
      <c r="CS32" s="53"/>
      <c r="CT32" s="53"/>
      <c r="CU32" s="35">
        <f t="shared" si="15"/>
        <v>0</v>
      </c>
      <c r="CV32" s="109">
        <f t="shared" si="7"/>
        <v>0</v>
      </c>
    </row>
    <row r="33" spans="1:100" ht="18">
      <c r="A33" s="44" t="s">
        <v>99</v>
      </c>
      <c r="B33" s="31"/>
      <c r="C33" s="16"/>
      <c r="D33" s="16"/>
      <c r="E33" s="16"/>
      <c r="F33" s="16"/>
      <c r="G33" s="16"/>
      <c r="H33" s="16"/>
      <c r="I33" s="16">
        <v>1</v>
      </c>
      <c r="J33" s="183"/>
      <c r="K33" s="183"/>
      <c r="L33" s="183"/>
      <c r="M33" s="183"/>
      <c r="N33" s="183"/>
      <c r="O33" s="154">
        <f t="shared" si="0"/>
        <v>1</v>
      </c>
      <c r="P33" s="203"/>
      <c r="Q33" s="203"/>
      <c r="R33" s="203"/>
      <c r="S33" s="203"/>
      <c r="T33" s="161"/>
      <c r="U33" s="161"/>
      <c r="V33" s="161">
        <f t="shared" si="1"/>
        <v>0</v>
      </c>
      <c r="W33" s="53"/>
      <c r="X33" s="16"/>
      <c r="Y33" s="16"/>
      <c r="Z33" s="16"/>
      <c r="AA33" s="154">
        <f>SUM(W33:Y33:Z33)</f>
        <v>0</v>
      </c>
      <c r="AB33" s="16"/>
      <c r="AC33" s="16"/>
      <c r="AD33" s="16"/>
      <c r="AE33" s="16"/>
      <c r="AF33" s="161">
        <f t="shared" si="2"/>
        <v>0</v>
      </c>
      <c r="AG33" s="53"/>
      <c r="AH33" s="16"/>
      <c r="AI33" s="16"/>
      <c r="AJ33" s="16"/>
      <c r="AK33" s="16"/>
      <c r="AL33" s="16"/>
      <c r="AM33" s="16"/>
      <c r="AN33" s="35">
        <f t="shared" si="10"/>
        <v>0</v>
      </c>
      <c r="AO33" s="31"/>
      <c r="AP33" s="16"/>
      <c r="AQ33" s="16"/>
      <c r="AR33" s="16"/>
      <c r="AS33" s="35">
        <f t="shared" si="8"/>
        <v>0</v>
      </c>
      <c r="AT33" s="31"/>
      <c r="AU33" s="16"/>
      <c r="AV33" s="16"/>
      <c r="AW33" s="16"/>
      <c r="AX33" s="154">
        <f t="shared" si="9"/>
        <v>0</v>
      </c>
      <c r="AY33" s="161"/>
      <c r="AZ33" s="161"/>
      <c r="BA33" s="154"/>
      <c r="BB33" s="161">
        <f t="shared" si="3"/>
        <v>0</v>
      </c>
      <c r="BC33" s="53"/>
      <c r="BD33" s="16"/>
      <c r="BE33" s="16"/>
      <c r="BF33" s="16"/>
      <c r="BG33" s="16"/>
      <c r="BH33" s="154">
        <f t="shared" si="11"/>
        <v>0</v>
      </c>
      <c r="BI33" s="161"/>
      <c r="BJ33" s="161"/>
      <c r="BK33" s="161"/>
      <c r="BL33" s="161"/>
      <c r="BM33" s="161"/>
      <c r="BN33" s="161">
        <f t="shared" si="12"/>
        <v>0</v>
      </c>
      <c r="BO33" s="31"/>
      <c r="BP33" s="16"/>
      <c r="BQ33" s="16"/>
      <c r="BR33" s="16"/>
      <c r="BS33" s="154">
        <f t="shared" si="13"/>
        <v>0</v>
      </c>
      <c r="BT33" s="16"/>
      <c r="BU33" s="16"/>
      <c r="BV33" s="16"/>
      <c r="BW33" s="16"/>
      <c r="BX33" s="16"/>
      <c r="BY33" s="161">
        <f t="shared" si="4"/>
        <v>0</v>
      </c>
      <c r="BZ33" s="53"/>
      <c r="CA33" s="16"/>
      <c r="CB33" s="16"/>
      <c r="CC33" s="16"/>
      <c r="CD33" s="16"/>
      <c r="CE33" s="35">
        <f t="shared" si="5"/>
        <v>0</v>
      </c>
      <c r="CF33" s="31"/>
      <c r="CG33" s="16"/>
      <c r="CH33" s="16"/>
      <c r="CI33" s="16"/>
      <c r="CJ33" s="35">
        <f t="shared" si="6"/>
        <v>0</v>
      </c>
      <c r="CK33" s="31"/>
      <c r="CL33" s="16"/>
      <c r="CM33" s="16"/>
      <c r="CN33" s="16"/>
      <c r="CO33" s="35">
        <f t="shared" si="14"/>
        <v>0</v>
      </c>
      <c r="CP33" s="31"/>
      <c r="CQ33" s="53"/>
      <c r="CR33" s="53"/>
      <c r="CS33" s="53"/>
      <c r="CT33" s="53"/>
      <c r="CU33" s="35">
        <f t="shared" si="15"/>
        <v>0</v>
      </c>
      <c r="CV33" s="109">
        <f t="shared" si="7"/>
        <v>1</v>
      </c>
    </row>
    <row r="34" spans="1:100" ht="18">
      <c r="A34" s="44" t="s">
        <v>100</v>
      </c>
      <c r="B34" s="31"/>
      <c r="C34" s="16"/>
      <c r="D34" s="16"/>
      <c r="E34" s="16"/>
      <c r="F34" s="16"/>
      <c r="G34" s="16"/>
      <c r="H34" s="16"/>
      <c r="I34" s="16"/>
      <c r="J34" s="183"/>
      <c r="K34" s="183"/>
      <c r="L34" s="183"/>
      <c r="M34" s="183"/>
      <c r="N34" s="183"/>
      <c r="O34" s="154">
        <f t="shared" si="0"/>
        <v>0</v>
      </c>
      <c r="P34" s="203"/>
      <c r="Q34" s="203"/>
      <c r="R34" s="203"/>
      <c r="S34" s="203"/>
      <c r="T34" s="161"/>
      <c r="U34" s="161"/>
      <c r="V34" s="161">
        <f t="shared" si="1"/>
        <v>0</v>
      </c>
      <c r="W34" s="53"/>
      <c r="X34" s="16"/>
      <c r="Y34" s="16"/>
      <c r="Z34" s="16"/>
      <c r="AA34" s="154">
        <f>SUM(W34:Y34:Z34)</f>
        <v>0</v>
      </c>
      <c r="AB34" s="16"/>
      <c r="AC34" s="16"/>
      <c r="AD34" s="16"/>
      <c r="AE34" s="16"/>
      <c r="AF34" s="161">
        <f t="shared" si="2"/>
        <v>0</v>
      </c>
      <c r="AG34" s="53"/>
      <c r="AH34" s="16"/>
      <c r="AI34" s="16"/>
      <c r="AJ34" s="16"/>
      <c r="AK34" s="16"/>
      <c r="AL34" s="16"/>
      <c r="AM34" s="16"/>
      <c r="AN34" s="35">
        <f t="shared" si="10"/>
        <v>0</v>
      </c>
      <c r="AO34" s="31"/>
      <c r="AP34" s="16"/>
      <c r="AQ34" s="16"/>
      <c r="AR34" s="16"/>
      <c r="AS34" s="35">
        <f t="shared" si="8"/>
        <v>0</v>
      </c>
      <c r="AT34" s="31"/>
      <c r="AU34" s="16"/>
      <c r="AV34" s="16"/>
      <c r="AW34" s="16"/>
      <c r="AX34" s="154">
        <f t="shared" si="9"/>
        <v>0</v>
      </c>
      <c r="AY34" s="161"/>
      <c r="AZ34" s="161"/>
      <c r="BA34" s="154"/>
      <c r="BB34" s="161">
        <f t="shared" si="3"/>
        <v>0</v>
      </c>
      <c r="BC34" s="53"/>
      <c r="BD34" s="16"/>
      <c r="BE34" s="16"/>
      <c r="BF34" s="16"/>
      <c r="BG34" s="16"/>
      <c r="BH34" s="154">
        <f t="shared" si="11"/>
        <v>0</v>
      </c>
      <c r="BI34" s="161"/>
      <c r="BJ34" s="161"/>
      <c r="BK34" s="161"/>
      <c r="BL34" s="161"/>
      <c r="BM34" s="161"/>
      <c r="BN34" s="161">
        <f t="shared" si="12"/>
        <v>0</v>
      </c>
      <c r="BO34" s="31"/>
      <c r="BP34" s="16"/>
      <c r="BQ34" s="16"/>
      <c r="BR34" s="16"/>
      <c r="BS34" s="154">
        <f t="shared" si="13"/>
        <v>0</v>
      </c>
      <c r="BT34" s="16"/>
      <c r="BU34" s="16"/>
      <c r="BV34" s="16"/>
      <c r="BW34" s="16"/>
      <c r="BX34" s="16"/>
      <c r="BY34" s="161">
        <f t="shared" si="4"/>
        <v>0</v>
      </c>
      <c r="BZ34" s="53"/>
      <c r="CA34" s="16"/>
      <c r="CB34" s="16"/>
      <c r="CC34" s="16"/>
      <c r="CD34" s="16"/>
      <c r="CE34" s="35">
        <f t="shared" si="5"/>
        <v>0</v>
      </c>
      <c r="CF34" s="31"/>
      <c r="CG34" s="16"/>
      <c r="CH34" s="16"/>
      <c r="CI34" s="16"/>
      <c r="CJ34" s="35">
        <f t="shared" si="6"/>
        <v>0</v>
      </c>
      <c r="CK34" s="31"/>
      <c r="CL34" s="16"/>
      <c r="CM34" s="16"/>
      <c r="CN34" s="16"/>
      <c r="CO34" s="35">
        <f t="shared" si="14"/>
        <v>0</v>
      </c>
      <c r="CP34" s="31"/>
      <c r="CQ34" s="53"/>
      <c r="CR34" s="53"/>
      <c r="CS34" s="53"/>
      <c r="CT34" s="53"/>
      <c r="CU34" s="35">
        <f t="shared" si="15"/>
        <v>0</v>
      </c>
      <c r="CV34" s="109">
        <f t="shared" si="7"/>
        <v>0</v>
      </c>
    </row>
    <row r="35" spans="1:100" ht="18">
      <c r="A35" s="47" t="s">
        <v>17</v>
      </c>
      <c r="B35" s="94"/>
      <c r="C35" s="43"/>
      <c r="D35" s="43"/>
      <c r="E35" s="43"/>
      <c r="F35" s="43"/>
      <c r="G35" s="43"/>
      <c r="H35" s="43"/>
      <c r="I35" s="43"/>
      <c r="J35" s="156"/>
      <c r="K35" s="156"/>
      <c r="L35" s="156"/>
      <c r="M35" s="156"/>
      <c r="N35" s="156"/>
      <c r="O35" s="179"/>
      <c r="P35" s="43"/>
      <c r="Q35" s="43"/>
      <c r="R35" s="43"/>
      <c r="S35" s="43"/>
      <c r="T35" s="43"/>
      <c r="U35" s="43"/>
      <c r="V35" s="164"/>
      <c r="W35" s="87"/>
      <c r="X35" s="43"/>
      <c r="Y35" s="43"/>
      <c r="Z35" s="43"/>
      <c r="AA35" s="156"/>
      <c r="AB35" s="43"/>
      <c r="AC35" s="43"/>
      <c r="AD35" s="43"/>
      <c r="AE35" s="43"/>
      <c r="AF35" s="164"/>
      <c r="AG35" s="87"/>
      <c r="AH35" s="43"/>
      <c r="AI35" s="43"/>
      <c r="AJ35" s="43"/>
      <c r="AK35" s="43"/>
      <c r="AL35" s="43"/>
      <c r="AM35" s="43"/>
      <c r="AN35" s="36"/>
      <c r="AO35" s="32"/>
      <c r="AP35" s="33"/>
      <c r="AQ35" s="33"/>
      <c r="AR35" s="33"/>
      <c r="AS35" s="36"/>
      <c r="AT35" s="32"/>
      <c r="AU35" s="33"/>
      <c r="AV35" s="33"/>
      <c r="AW35" s="33"/>
      <c r="AX35" s="179"/>
      <c r="AY35" s="164"/>
      <c r="AZ35" s="164"/>
      <c r="BA35" s="179"/>
      <c r="BB35" s="164"/>
      <c r="BC35" s="180"/>
      <c r="BD35" s="33"/>
      <c r="BE35" s="33"/>
      <c r="BF35" s="33"/>
      <c r="BG35" s="33"/>
      <c r="BH35" s="179"/>
      <c r="BI35" s="164"/>
      <c r="BJ35" s="164"/>
      <c r="BK35" s="164"/>
      <c r="BL35" s="164"/>
      <c r="BM35" s="164"/>
      <c r="BN35" s="164"/>
      <c r="BO35" s="32"/>
      <c r="BP35" s="33"/>
      <c r="BQ35" s="33"/>
      <c r="BR35" s="33"/>
      <c r="BS35" s="179"/>
      <c r="BT35" s="33"/>
      <c r="BU35" s="33"/>
      <c r="BV35" s="33"/>
      <c r="BW35" s="33"/>
      <c r="BX35" s="33"/>
      <c r="BY35" s="161">
        <f t="shared" si="4"/>
        <v>0</v>
      </c>
      <c r="BZ35" s="180"/>
      <c r="CA35" s="33"/>
      <c r="CB35" s="33"/>
      <c r="CC35" s="33"/>
      <c r="CD35" s="33"/>
      <c r="CE35" s="36"/>
      <c r="CF35" s="32"/>
      <c r="CG35" s="33"/>
      <c r="CH35" s="33"/>
      <c r="CI35" s="33"/>
      <c r="CJ35" s="36"/>
      <c r="CK35" s="32"/>
      <c r="CL35" s="33"/>
      <c r="CM35" s="33"/>
      <c r="CN35" s="33"/>
      <c r="CO35" s="36"/>
      <c r="CP35" s="94"/>
      <c r="CQ35" s="87"/>
      <c r="CR35" s="87"/>
      <c r="CS35" s="87"/>
      <c r="CT35" s="87"/>
      <c r="CU35" s="36"/>
      <c r="CV35" s="109">
        <f t="shared" si="7"/>
        <v>0</v>
      </c>
    </row>
    <row r="36" spans="1:100" ht="18">
      <c r="A36" s="50" t="s">
        <v>39</v>
      </c>
      <c r="B36" s="31"/>
      <c r="C36" s="16"/>
      <c r="D36" s="16"/>
      <c r="E36" s="16"/>
      <c r="F36" s="16"/>
      <c r="G36" s="16"/>
      <c r="H36" s="16"/>
      <c r="I36" s="16">
        <v>0</v>
      </c>
      <c r="J36" s="183"/>
      <c r="K36" s="183"/>
      <c r="L36" s="183"/>
      <c r="M36" s="183"/>
      <c r="N36" s="183"/>
      <c r="O36" s="154">
        <f t="shared" si="0"/>
        <v>0</v>
      </c>
      <c r="P36" s="203"/>
      <c r="Q36" s="203"/>
      <c r="R36" s="203"/>
      <c r="S36" s="203"/>
      <c r="T36" s="161"/>
      <c r="U36" s="161"/>
      <c r="V36" s="161">
        <f t="shared" si="1"/>
        <v>0</v>
      </c>
      <c r="W36" s="53"/>
      <c r="X36" s="16"/>
      <c r="Y36" s="16"/>
      <c r="Z36" s="16"/>
      <c r="AA36" s="154">
        <f>SUM(W36:Y36:Z36)</f>
        <v>0</v>
      </c>
      <c r="AB36" s="16"/>
      <c r="AC36" s="16"/>
      <c r="AD36" s="16"/>
      <c r="AE36" s="16"/>
      <c r="AF36" s="161">
        <f t="shared" si="2"/>
        <v>0</v>
      </c>
      <c r="AG36" s="53"/>
      <c r="AH36" s="16"/>
      <c r="AI36" s="16"/>
      <c r="AJ36" s="16"/>
      <c r="AK36" s="16"/>
      <c r="AL36" s="16"/>
      <c r="AM36" s="16"/>
      <c r="AN36" s="35">
        <f aca="true" t="shared" si="17" ref="AN36:AN44">SUM(AG36:AM36)</f>
        <v>0</v>
      </c>
      <c r="AO36" s="31"/>
      <c r="AP36" s="16"/>
      <c r="AQ36" s="16"/>
      <c r="AR36" s="16"/>
      <c r="AS36" s="35">
        <f t="shared" si="8"/>
        <v>0</v>
      </c>
      <c r="AT36" s="31"/>
      <c r="AU36" s="16"/>
      <c r="AV36" s="16"/>
      <c r="AW36" s="16"/>
      <c r="AX36" s="154">
        <f t="shared" si="9"/>
        <v>0</v>
      </c>
      <c r="AY36" s="161"/>
      <c r="AZ36" s="161"/>
      <c r="BA36" s="154"/>
      <c r="BB36" s="161">
        <f t="shared" si="3"/>
        <v>0</v>
      </c>
      <c r="BC36" s="53"/>
      <c r="BD36" s="16"/>
      <c r="BE36" s="16"/>
      <c r="BF36" s="16"/>
      <c r="BG36" s="16"/>
      <c r="BH36" s="154">
        <f aca="true" t="shared" si="18" ref="BH36:BH44">SUM(BC36:BG36)</f>
        <v>0</v>
      </c>
      <c r="BI36" s="161"/>
      <c r="BJ36" s="161"/>
      <c r="BK36" s="161"/>
      <c r="BL36" s="161"/>
      <c r="BM36" s="161"/>
      <c r="BN36" s="161">
        <f aca="true" t="shared" si="19" ref="BN36:BN44">SUM(BI36:BM36)</f>
        <v>0</v>
      </c>
      <c r="BO36" s="31"/>
      <c r="BP36" s="16"/>
      <c r="BQ36" s="16"/>
      <c r="BR36" s="16"/>
      <c r="BS36" s="154">
        <f aca="true" t="shared" si="20" ref="BS36:BS44">SUM(BO36:BR36)</f>
        <v>0</v>
      </c>
      <c r="BT36" s="16"/>
      <c r="BU36" s="16"/>
      <c r="BV36" s="16"/>
      <c r="BW36" s="16"/>
      <c r="BX36" s="16"/>
      <c r="BY36" s="161">
        <f t="shared" si="4"/>
        <v>0</v>
      </c>
      <c r="BZ36" s="53"/>
      <c r="CA36" s="16"/>
      <c r="CB36" s="16"/>
      <c r="CC36" s="16"/>
      <c r="CD36" s="16"/>
      <c r="CE36" s="35">
        <f t="shared" si="5"/>
        <v>0</v>
      </c>
      <c r="CF36" s="31"/>
      <c r="CG36" s="16"/>
      <c r="CH36" s="16"/>
      <c r="CI36" s="16"/>
      <c r="CJ36" s="35">
        <f t="shared" si="6"/>
        <v>0</v>
      </c>
      <c r="CK36" s="31"/>
      <c r="CL36" s="16"/>
      <c r="CM36" s="16"/>
      <c r="CN36" s="16"/>
      <c r="CO36" s="35">
        <f aca="true" t="shared" si="21" ref="CO36:CO44">SUM(CK36:CN36)</f>
        <v>0</v>
      </c>
      <c r="CP36" s="31"/>
      <c r="CQ36" s="53"/>
      <c r="CR36" s="53"/>
      <c r="CS36" s="53"/>
      <c r="CT36" s="53"/>
      <c r="CU36" s="35">
        <f aca="true" t="shared" si="22" ref="CU36:CU44">SUM(CP36:CT36)</f>
        <v>0</v>
      </c>
      <c r="CV36" s="109">
        <f t="shared" si="7"/>
        <v>0</v>
      </c>
    </row>
    <row r="37" spans="1:100" ht="18">
      <c r="A37" s="50" t="s">
        <v>38</v>
      </c>
      <c r="B37" s="31"/>
      <c r="C37" s="16">
        <v>0</v>
      </c>
      <c r="D37" s="16">
        <v>3</v>
      </c>
      <c r="E37" s="16"/>
      <c r="F37" s="16"/>
      <c r="G37" s="16"/>
      <c r="H37" s="16">
        <v>5</v>
      </c>
      <c r="I37" s="16">
        <v>2</v>
      </c>
      <c r="J37" s="183"/>
      <c r="K37" s="16"/>
      <c r="L37" s="16"/>
      <c r="M37" s="16"/>
      <c r="N37" s="16"/>
      <c r="O37" s="154">
        <f t="shared" si="0"/>
        <v>10</v>
      </c>
      <c r="P37" s="16">
        <v>1</v>
      </c>
      <c r="Q37" s="16"/>
      <c r="R37" s="16"/>
      <c r="S37" s="16"/>
      <c r="T37" s="16"/>
      <c r="U37" s="16">
        <v>1</v>
      </c>
      <c r="V37" s="161">
        <f t="shared" si="1"/>
        <v>2</v>
      </c>
      <c r="W37" s="53">
        <f>W12</f>
        <v>1</v>
      </c>
      <c r="X37" s="16">
        <f>X12</f>
        <v>1</v>
      </c>
      <c r="Y37" s="16">
        <f>Y12</f>
        <v>0</v>
      </c>
      <c r="Z37" s="16">
        <f>Z12</f>
        <v>1</v>
      </c>
      <c r="AA37" s="154">
        <f>SUM(W37:Y37:Z37)</f>
        <v>3</v>
      </c>
      <c r="AB37" s="16">
        <f>AB12</f>
        <v>1</v>
      </c>
      <c r="AC37" s="16">
        <f>AC12</f>
        <v>1</v>
      </c>
      <c r="AD37" s="16">
        <f>AD12</f>
        <v>0</v>
      </c>
      <c r="AE37" s="16">
        <f>AE12</f>
        <v>1</v>
      </c>
      <c r="AF37" s="161">
        <f t="shared" si="2"/>
        <v>3</v>
      </c>
      <c r="AG37" s="53">
        <f aca="true" t="shared" si="23" ref="AG37:AM37">AG12</f>
        <v>1</v>
      </c>
      <c r="AH37" s="16">
        <f t="shared" si="23"/>
        <v>6</v>
      </c>
      <c r="AI37" s="16">
        <f t="shared" si="23"/>
        <v>12</v>
      </c>
      <c r="AJ37" s="16">
        <f t="shared" si="23"/>
        <v>4</v>
      </c>
      <c r="AK37" s="16">
        <f t="shared" si="23"/>
        <v>4</v>
      </c>
      <c r="AL37" s="16">
        <f t="shared" si="23"/>
        <v>2</v>
      </c>
      <c r="AM37" s="16">
        <f t="shared" si="23"/>
        <v>1</v>
      </c>
      <c r="AN37" s="35">
        <f t="shared" si="17"/>
        <v>30</v>
      </c>
      <c r="AO37" s="16">
        <f>AO12</f>
        <v>2</v>
      </c>
      <c r="AP37" s="16">
        <f>AP12</f>
        <v>4</v>
      </c>
      <c r="AQ37" s="16">
        <f>AQ12</f>
        <v>0</v>
      </c>
      <c r="AR37" s="16">
        <f>AR12</f>
        <v>1</v>
      </c>
      <c r="AS37" s="35">
        <f t="shared" si="8"/>
        <v>7</v>
      </c>
      <c r="AT37" s="16">
        <f>AT12</f>
        <v>1</v>
      </c>
      <c r="AU37" s="16">
        <f>AU12</f>
        <v>2</v>
      </c>
      <c r="AV37" s="16">
        <f>AV12</f>
        <v>0</v>
      </c>
      <c r="AW37" s="16">
        <f>AW12</f>
        <v>1</v>
      </c>
      <c r="AX37" s="154">
        <f t="shared" si="9"/>
        <v>4</v>
      </c>
      <c r="AY37" s="16">
        <f>AY12</f>
        <v>1</v>
      </c>
      <c r="AZ37" s="16">
        <f>AZ12</f>
        <v>2</v>
      </c>
      <c r="BA37" s="183">
        <f>BA12</f>
        <v>1</v>
      </c>
      <c r="BB37" s="161">
        <f t="shared" si="3"/>
        <v>4</v>
      </c>
      <c r="BC37" s="53">
        <f>BC12</f>
        <v>1</v>
      </c>
      <c r="BD37" s="16">
        <f>BD12</f>
        <v>1</v>
      </c>
      <c r="BE37" s="16">
        <f>BE12</f>
        <v>8</v>
      </c>
      <c r="BF37" s="16">
        <f>BF12</f>
        <v>2</v>
      </c>
      <c r="BG37" s="16">
        <f>BG12</f>
        <v>1</v>
      </c>
      <c r="BH37" s="154">
        <f t="shared" si="18"/>
        <v>13</v>
      </c>
      <c r="BI37" s="16">
        <f>BI12</f>
        <v>2</v>
      </c>
      <c r="BJ37" s="16">
        <f>BJ12</f>
        <v>2</v>
      </c>
      <c r="BK37" s="16"/>
      <c r="BL37" s="16"/>
      <c r="BM37" s="16">
        <f>BM12</f>
        <v>1</v>
      </c>
      <c r="BN37" s="161">
        <f t="shared" si="19"/>
        <v>5</v>
      </c>
      <c r="BO37" s="16">
        <f>BO12</f>
        <v>1</v>
      </c>
      <c r="BP37" s="16">
        <f>BP12</f>
        <v>1</v>
      </c>
      <c r="BQ37" s="16">
        <f>BQ12</f>
        <v>4</v>
      </c>
      <c r="BR37" s="16">
        <f>BR12</f>
        <v>1</v>
      </c>
      <c r="BS37" s="154">
        <f t="shared" si="20"/>
        <v>7</v>
      </c>
      <c r="BT37" s="16">
        <f>BT12</f>
        <v>1</v>
      </c>
      <c r="BU37" s="16">
        <f>BU12</f>
        <v>1</v>
      </c>
      <c r="BV37" s="16">
        <f>BV12</f>
        <v>4</v>
      </c>
      <c r="BW37" s="16">
        <f>BW12</f>
        <v>2</v>
      </c>
      <c r="BX37" s="16">
        <f>BX12</f>
        <v>1</v>
      </c>
      <c r="BY37" s="161">
        <f t="shared" si="4"/>
        <v>9</v>
      </c>
      <c r="BZ37" s="53">
        <f>BZ12</f>
        <v>1</v>
      </c>
      <c r="CA37" s="16">
        <f>CA12</f>
        <v>4</v>
      </c>
      <c r="CB37" s="16">
        <f>CB12</f>
        <v>4</v>
      </c>
      <c r="CC37" s="16">
        <f>CC12</f>
        <v>6</v>
      </c>
      <c r="CD37" s="16">
        <f>CD12</f>
        <v>1</v>
      </c>
      <c r="CE37" s="35">
        <f t="shared" si="5"/>
        <v>16</v>
      </c>
      <c r="CF37" s="31">
        <f>CF12</f>
        <v>2</v>
      </c>
      <c r="CG37" s="16">
        <f>CG12</f>
        <v>0</v>
      </c>
      <c r="CH37" s="16">
        <f>CH12</f>
        <v>0</v>
      </c>
      <c r="CI37" s="16">
        <f>CI12</f>
        <v>1</v>
      </c>
      <c r="CJ37" s="35">
        <f t="shared" si="6"/>
        <v>3</v>
      </c>
      <c r="CK37" s="31">
        <v>1</v>
      </c>
      <c r="CL37" s="16"/>
      <c r="CM37" s="16"/>
      <c r="CN37" s="16">
        <v>1</v>
      </c>
      <c r="CO37" s="35">
        <f t="shared" si="21"/>
        <v>2</v>
      </c>
      <c r="CP37" s="16">
        <f>CP12</f>
        <v>2</v>
      </c>
      <c r="CQ37" s="16">
        <f>CQ12</f>
        <v>27</v>
      </c>
      <c r="CR37" s="16">
        <f>CR12</f>
        <v>1</v>
      </c>
      <c r="CS37" s="16">
        <f>CS12</f>
        <v>1</v>
      </c>
      <c r="CT37" s="16">
        <f>CT12</f>
        <v>1</v>
      </c>
      <c r="CU37" s="35">
        <f t="shared" si="22"/>
        <v>32</v>
      </c>
      <c r="CV37" s="109">
        <f t="shared" si="7"/>
        <v>150</v>
      </c>
    </row>
    <row r="38" spans="1:100" ht="18">
      <c r="A38" s="189" t="s">
        <v>18</v>
      </c>
      <c r="B38" s="31">
        <v>4</v>
      </c>
      <c r="C38" s="16">
        <v>4</v>
      </c>
      <c r="D38" s="16">
        <v>3</v>
      </c>
      <c r="E38" s="16">
        <f>E12</f>
        <v>7</v>
      </c>
      <c r="F38" s="16">
        <v>2</v>
      </c>
      <c r="G38" s="16">
        <f>F12</f>
        <v>2</v>
      </c>
      <c r="H38" s="16">
        <f>H12</f>
        <v>5</v>
      </c>
      <c r="I38" s="16">
        <f>I12</f>
        <v>2</v>
      </c>
      <c r="J38" s="183">
        <f>J12</f>
        <v>1</v>
      </c>
      <c r="K38" s="16"/>
      <c r="L38" s="16"/>
      <c r="M38" s="16"/>
      <c r="N38" s="16"/>
      <c r="O38" s="154">
        <f t="shared" si="0"/>
        <v>30</v>
      </c>
      <c r="P38" s="16">
        <f>P12</f>
        <v>1</v>
      </c>
      <c r="Q38" s="16"/>
      <c r="R38" s="16"/>
      <c r="S38" s="16"/>
      <c r="T38" s="16"/>
      <c r="U38" s="16">
        <f>U12</f>
        <v>1</v>
      </c>
      <c r="V38" s="161">
        <f t="shared" si="1"/>
        <v>2</v>
      </c>
      <c r="W38" s="53">
        <f>W12</f>
        <v>1</v>
      </c>
      <c r="X38" s="31">
        <f>X12</f>
        <v>1</v>
      </c>
      <c r="Y38" s="31">
        <f>Y12</f>
        <v>0</v>
      </c>
      <c r="Z38" s="31">
        <f>Z12</f>
        <v>1</v>
      </c>
      <c r="AA38" s="154">
        <f>SUM(W38:Y38:Z38)</f>
        <v>3</v>
      </c>
      <c r="AB38" s="31">
        <f>AB12</f>
        <v>1</v>
      </c>
      <c r="AC38" s="31">
        <f>AC12</f>
        <v>1</v>
      </c>
      <c r="AD38" s="31">
        <f>AD12</f>
        <v>0</v>
      </c>
      <c r="AE38" s="31">
        <f>AE12</f>
        <v>1</v>
      </c>
      <c r="AF38" s="161">
        <f t="shared" si="2"/>
        <v>3</v>
      </c>
      <c r="AG38" s="53">
        <f aca="true" t="shared" si="24" ref="AG38:AM38">AG12</f>
        <v>1</v>
      </c>
      <c r="AH38" s="16">
        <f t="shared" si="24"/>
        <v>6</v>
      </c>
      <c r="AI38" s="16">
        <f t="shared" si="24"/>
        <v>12</v>
      </c>
      <c r="AJ38" s="16">
        <f t="shared" si="24"/>
        <v>4</v>
      </c>
      <c r="AK38" s="16">
        <f t="shared" si="24"/>
        <v>4</v>
      </c>
      <c r="AL38" s="16">
        <f t="shared" si="24"/>
        <v>2</v>
      </c>
      <c r="AM38" s="16">
        <f t="shared" si="24"/>
        <v>1</v>
      </c>
      <c r="AN38" s="35">
        <f t="shared" si="17"/>
        <v>30</v>
      </c>
      <c r="AO38" s="31">
        <f>AO12</f>
        <v>2</v>
      </c>
      <c r="AP38" s="16">
        <f>AP12</f>
        <v>4</v>
      </c>
      <c r="AQ38" s="16">
        <f>AQ12</f>
        <v>0</v>
      </c>
      <c r="AR38" s="16">
        <f>AR12</f>
        <v>1</v>
      </c>
      <c r="AS38" s="35">
        <f t="shared" si="8"/>
        <v>7</v>
      </c>
      <c r="AT38" s="16">
        <f>AT12</f>
        <v>1</v>
      </c>
      <c r="AU38" s="16">
        <f>AU12</f>
        <v>2</v>
      </c>
      <c r="AV38" s="16">
        <f>AV12</f>
        <v>0</v>
      </c>
      <c r="AW38" s="16">
        <f>AW12</f>
        <v>1</v>
      </c>
      <c r="AX38" s="154">
        <f t="shared" si="9"/>
        <v>4</v>
      </c>
      <c r="AY38" s="16">
        <f>AY12</f>
        <v>1</v>
      </c>
      <c r="AZ38" s="16">
        <f>AZ12</f>
        <v>2</v>
      </c>
      <c r="BA38" s="183">
        <f>BA12</f>
        <v>1</v>
      </c>
      <c r="BB38" s="161">
        <f t="shared" si="3"/>
        <v>4</v>
      </c>
      <c r="BC38" s="53">
        <f>BC12</f>
        <v>1</v>
      </c>
      <c r="BD38" s="16">
        <f>BD12</f>
        <v>1</v>
      </c>
      <c r="BE38" s="16">
        <f>BE12</f>
        <v>8</v>
      </c>
      <c r="BF38" s="16">
        <f>BF12</f>
        <v>2</v>
      </c>
      <c r="BG38" s="16">
        <v>1</v>
      </c>
      <c r="BH38" s="154">
        <f t="shared" si="18"/>
        <v>13</v>
      </c>
      <c r="BI38" s="16">
        <f>BI12</f>
        <v>2</v>
      </c>
      <c r="BJ38" s="16">
        <f>BJ12</f>
        <v>2</v>
      </c>
      <c r="BK38" s="16"/>
      <c r="BL38" s="16"/>
      <c r="BM38" s="16">
        <f>BM12</f>
        <v>1</v>
      </c>
      <c r="BN38" s="161">
        <f t="shared" si="19"/>
        <v>5</v>
      </c>
      <c r="BO38" s="31">
        <f>BO12</f>
        <v>1</v>
      </c>
      <c r="BP38" s="31">
        <f>BP12</f>
        <v>1</v>
      </c>
      <c r="BQ38" s="31">
        <f>BQ12</f>
        <v>4</v>
      </c>
      <c r="BR38" s="31">
        <f>BR12</f>
        <v>1</v>
      </c>
      <c r="BS38" s="154">
        <f t="shared" si="20"/>
        <v>7</v>
      </c>
      <c r="BT38" s="16">
        <f>BT12</f>
        <v>1</v>
      </c>
      <c r="BU38" s="16">
        <f>BU12</f>
        <v>1</v>
      </c>
      <c r="BV38" s="16">
        <f>BV12</f>
        <v>4</v>
      </c>
      <c r="BW38" s="16">
        <f>BW12</f>
        <v>2</v>
      </c>
      <c r="BX38" s="16">
        <f>BX12</f>
        <v>1</v>
      </c>
      <c r="BY38" s="161">
        <f t="shared" si="4"/>
        <v>9</v>
      </c>
      <c r="BZ38" s="53">
        <f>BZ12</f>
        <v>1</v>
      </c>
      <c r="CA38" s="16">
        <f>CA12</f>
        <v>4</v>
      </c>
      <c r="CB38" s="16">
        <f>CB12</f>
        <v>4</v>
      </c>
      <c r="CC38" s="16">
        <f>CC12</f>
        <v>6</v>
      </c>
      <c r="CD38" s="16">
        <f>CD12</f>
        <v>1</v>
      </c>
      <c r="CE38" s="35">
        <f t="shared" si="5"/>
        <v>16</v>
      </c>
      <c r="CF38" s="31">
        <f>CF12</f>
        <v>2</v>
      </c>
      <c r="CG38" s="16">
        <f>CG12</f>
        <v>0</v>
      </c>
      <c r="CH38" s="16">
        <f>CH12</f>
        <v>0</v>
      </c>
      <c r="CI38" s="16">
        <f>CI12</f>
        <v>1</v>
      </c>
      <c r="CJ38" s="35">
        <f t="shared" si="6"/>
        <v>3</v>
      </c>
      <c r="CK38" s="31">
        <v>1</v>
      </c>
      <c r="CL38" s="16"/>
      <c r="CM38" s="16"/>
      <c r="CN38" s="16">
        <v>1</v>
      </c>
      <c r="CO38" s="35">
        <f t="shared" si="21"/>
        <v>2</v>
      </c>
      <c r="CP38" s="16">
        <f>CP12</f>
        <v>2</v>
      </c>
      <c r="CQ38" s="16">
        <f>CQ12</f>
        <v>27</v>
      </c>
      <c r="CR38" s="16">
        <f>CR12</f>
        <v>1</v>
      </c>
      <c r="CS38" s="16">
        <f>CS12</f>
        <v>1</v>
      </c>
      <c r="CT38" s="16">
        <f>CT12</f>
        <v>1</v>
      </c>
      <c r="CU38" s="35">
        <f t="shared" si="22"/>
        <v>32</v>
      </c>
      <c r="CV38" s="109">
        <f t="shared" si="7"/>
        <v>170</v>
      </c>
    </row>
    <row r="39" spans="1:100" ht="18">
      <c r="A39" s="44" t="s">
        <v>13</v>
      </c>
      <c r="B39" s="31"/>
      <c r="C39" s="16"/>
      <c r="D39" s="16"/>
      <c r="E39" s="16"/>
      <c r="F39" s="16"/>
      <c r="G39" s="16"/>
      <c r="H39" s="16"/>
      <c r="I39" s="16">
        <v>0</v>
      </c>
      <c r="J39" s="183"/>
      <c r="K39" s="183"/>
      <c r="L39" s="183"/>
      <c r="M39" s="183"/>
      <c r="N39" s="183"/>
      <c r="O39" s="154">
        <f t="shared" si="0"/>
        <v>0</v>
      </c>
      <c r="P39" s="203"/>
      <c r="Q39" s="203"/>
      <c r="R39" s="203"/>
      <c r="S39" s="203"/>
      <c r="T39" s="161"/>
      <c r="U39" s="161"/>
      <c r="V39" s="161">
        <f t="shared" si="1"/>
        <v>0</v>
      </c>
      <c r="W39" s="53"/>
      <c r="X39" s="16"/>
      <c r="Y39" s="16"/>
      <c r="Z39" s="16"/>
      <c r="AA39" s="154">
        <f>SUM(W39:Y39:Z39)</f>
        <v>0</v>
      </c>
      <c r="AB39" s="16"/>
      <c r="AC39" s="16"/>
      <c r="AD39" s="16"/>
      <c r="AE39" s="16"/>
      <c r="AF39" s="161">
        <f t="shared" si="2"/>
        <v>0</v>
      </c>
      <c r="AG39" s="53"/>
      <c r="AH39" s="16"/>
      <c r="AI39" s="16"/>
      <c r="AJ39" s="16"/>
      <c r="AK39" s="16"/>
      <c r="AL39" s="16"/>
      <c r="AM39" s="16"/>
      <c r="AN39" s="35">
        <f t="shared" si="17"/>
        <v>0</v>
      </c>
      <c r="AO39" s="31"/>
      <c r="AP39" s="16"/>
      <c r="AQ39" s="16"/>
      <c r="AR39" s="16"/>
      <c r="AS39" s="35">
        <f t="shared" si="8"/>
        <v>0</v>
      </c>
      <c r="AT39" s="31"/>
      <c r="AU39" s="16"/>
      <c r="AV39" s="16"/>
      <c r="AW39" s="16"/>
      <c r="AX39" s="154">
        <f t="shared" si="9"/>
        <v>0</v>
      </c>
      <c r="AY39" s="161"/>
      <c r="AZ39" s="161"/>
      <c r="BA39" s="154"/>
      <c r="BB39" s="161">
        <f t="shared" si="3"/>
        <v>0</v>
      </c>
      <c r="BC39" s="53"/>
      <c r="BD39" s="16"/>
      <c r="BE39" s="16"/>
      <c r="BF39" s="16"/>
      <c r="BG39" s="16"/>
      <c r="BH39" s="154">
        <f t="shared" si="18"/>
        <v>0</v>
      </c>
      <c r="BI39" s="161"/>
      <c r="BJ39" s="161"/>
      <c r="BK39" s="161"/>
      <c r="BL39" s="161"/>
      <c r="BM39" s="161"/>
      <c r="BN39" s="161">
        <f t="shared" si="19"/>
        <v>0</v>
      </c>
      <c r="BO39" s="31"/>
      <c r="BP39" s="16"/>
      <c r="BQ39" s="16"/>
      <c r="BR39" s="16"/>
      <c r="BS39" s="154">
        <f t="shared" si="20"/>
        <v>0</v>
      </c>
      <c r="BT39" s="16"/>
      <c r="BU39" s="16"/>
      <c r="BV39" s="16"/>
      <c r="BW39" s="16"/>
      <c r="BX39" s="16"/>
      <c r="BY39" s="161">
        <f t="shared" si="4"/>
        <v>0</v>
      </c>
      <c r="BZ39" s="53"/>
      <c r="CA39" s="16"/>
      <c r="CB39" s="16"/>
      <c r="CC39" s="16"/>
      <c r="CD39" s="16"/>
      <c r="CE39" s="35">
        <f t="shared" si="5"/>
        <v>0</v>
      </c>
      <c r="CF39" s="31"/>
      <c r="CG39" s="16"/>
      <c r="CH39" s="16"/>
      <c r="CI39" s="16"/>
      <c r="CJ39" s="35">
        <f t="shared" si="6"/>
        <v>0</v>
      </c>
      <c r="CK39" s="31"/>
      <c r="CL39" s="16"/>
      <c r="CM39" s="16"/>
      <c r="CN39" s="16"/>
      <c r="CO39" s="35">
        <f t="shared" si="21"/>
        <v>0</v>
      </c>
      <c r="CP39" s="31"/>
      <c r="CQ39" s="53"/>
      <c r="CR39" s="53"/>
      <c r="CS39" s="53"/>
      <c r="CT39" s="53"/>
      <c r="CU39" s="35">
        <f t="shared" si="22"/>
        <v>0</v>
      </c>
      <c r="CV39" s="109">
        <f t="shared" si="7"/>
        <v>0</v>
      </c>
    </row>
    <row r="40" spans="1:100" ht="18">
      <c r="A40" s="44" t="s">
        <v>14</v>
      </c>
      <c r="B40" s="31"/>
      <c r="C40" s="16"/>
      <c r="D40" s="16"/>
      <c r="E40" s="16"/>
      <c r="F40" s="16"/>
      <c r="G40" s="16"/>
      <c r="H40" s="16"/>
      <c r="I40" s="16">
        <v>0</v>
      </c>
      <c r="J40" s="183"/>
      <c r="K40" s="183"/>
      <c r="L40" s="183"/>
      <c r="M40" s="183"/>
      <c r="N40" s="183"/>
      <c r="O40" s="154">
        <f t="shared" si="0"/>
        <v>0</v>
      </c>
      <c r="P40" s="203"/>
      <c r="Q40" s="203"/>
      <c r="R40" s="203"/>
      <c r="S40" s="203"/>
      <c r="T40" s="161"/>
      <c r="U40" s="161"/>
      <c r="V40" s="161">
        <f t="shared" si="1"/>
        <v>0</v>
      </c>
      <c r="W40" s="53"/>
      <c r="X40" s="16"/>
      <c r="Y40" s="16"/>
      <c r="Z40" s="16"/>
      <c r="AA40" s="154">
        <f>SUM(W40:Y40:Z40)</f>
        <v>0</v>
      </c>
      <c r="AB40" s="16"/>
      <c r="AC40" s="16"/>
      <c r="AD40" s="16"/>
      <c r="AE40" s="16"/>
      <c r="AF40" s="161">
        <f t="shared" si="2"/>
        <v>0</v>
      </c>
      <c r="AG40" s="53"/>
      <c r="AH40" s="16"/>
      <c r="AI40" s="16"/>
      <c r="AJ40" s="16"/>
      <c r="AK40" s="16"/>
      <c r="AL40" s="16"/>
      <c r="AM40" s="16"/>
      <c r="AN40" s="35">
        <f t="shared" si="17"/>
        <v>0</v>
      </c>
      <c r="AO40" s="31"/>
      <c r="AP40" s="16"/>
      <c r="AQ40" s="16"/>
      <c r="AR40" s="16"/>
      <c r="AS40" s="35">
        <f t="shared" si="8"/>
        <v>0</v>
      </c>
      <c r="AT40" s="31"/>
      <c r="AU40" s="16"/>
      <c r="AV40" s="16"/>
      <c r="AW40" s="16"/>
      <c r="AX40" s="154">
        <f t="shared" si="9"/>
        <v>0</v>
      </c>
      <c r="AY40" s="161"/>
      <c r="AZ40" s="161"/>
      <c r="BA40" s="154"/>
      <c r="BB40" s="161">
        <f t="shared" si="3"/>
        <v>0</v>
      </c>
      <c r="BC40" s="53"/>
      <c r="BD40" s="16"/>
      <c r="BE40" s="16"/>
      <c r="BF40" s="16"/>
      <c r="BG40" s="16"/>
      <c r="BH40" s="154">
        <f t="shared" si="18"/>
        <v>0</v>
      </c>
      <c r="BI40" s="161"/>
      <c r="BJ40" s="161"/>
      <c r="BK40" s="161"/>
      <c r="BL40" s="161"/>
      <c r="BM40" s="161"/>
      <c r="BN40" s="161">
        <f t="shared" si="19"/>
        <v>0</v>
      </c>
      <c r="BO40" s="31"/>
      <c r="BP40" s="16"/>
      <c r="BQ40" s="16"/>
      <c r="BR40" s="16"/>
      <c r="BS40" s="154">
        <f t="shared" si="20"/>
        <v>0</v>
      </c>
      <c r="BT40" s="16"/>
      <c r="BU40" s="16"/>
      <c r="BV40" s="16"/>
      <c r="BW40" s="16"/>
      <c r="BX40" s="16"/>
      <c r="BY40" s="161">
        <f t="shared" si="4"/>
        <v>0</v>
      </c>
      <c r="BZ40" s="53"/>
      <c r="CA40" s="16"/>
      <c r="CB40" s="16"/>
      <c r="CC40" s="16"/>
      <c r="CD40" s="16"/>
      <c r="CE40" s="35">
        <f t="shared" si="5"/>
        <v>0</v>
      </c>
      <c r="CF40" s="31"/>
      <c r="CG40" s="16"/>
      <c r="CH40" s="16"/>
      <c r="CI40" s="16"/>
      <c r="CJ40" s="35">
        <f t="shared" si="6"/>
        <v>0</v>
      </c>
      <c r="CK40" s="31"/>
      <c r="CL40" s="16"/>
      <c r="CM40" s="16"/>
      <c r="CN40" s="16"/>
      <c r="CO40" s="35">
        <f t="shared" si="21"/>
        <v>0</v>
      </c>
      <c r="CP40" s="31"/>
      <c r="CQ40" s="53"/>
      <c r="CR40" s="53"/>
      <c r="CS40" s="53"/>
      <c r="CT40" s="53"/>
      <c r="CU40" s="35">
        <f t="shared" si="22"/>
        <v>0</v>
      </c>
      <c r="CV40" s="109">
        <f t="shared" si="7"/>
        <v>0</v>
      </c>
    </row>
    <row r="41" spans="1:100" ht="18">
      <c r="A41" s="44" t="s">
        <v>58</v>
      </c>
      <c r="B41" s="31"/>
      <c r="C41" s="16"/>
      <c r="D41" s="16"/>
      <c r="E41" s="16"/>
      <c r="F41" s="16"/>
      <c r="G41" s="16"/>
      <c r="H41" s="16"/>
      <c r="I41" s="16"/>
      <c r="J41" s="183"/>
      <c r="K41" s="183"/>
      <c r="L41" s="183"/>
      <c r="M41" s="183"/>
      <c r="N41" s="183"/>
      <c r="O41" s="154">
        <f t="shared" si="0"/>
        <v>0</v>
      </c>
      <c r="P41" s="203"/>
      <c r="Q41" s="203"/>
      <c r="R41" s="203"/>
      <c r="S41" s="203"/>
      <c r="T41" s="161"/>
      <c r="U41" s="161"/>
      <c r="V41" s="161">
        <f t="shared" si="1"/>
        <v>0</v>
      </c>
      <c r="W41" s="53"/>
      <c r="X41" s="16"/>
      <c r="Y41" s="16"/>
      <c r="Z41" s="16"/>
      <c r="AA41" s="154">
        <f>SUM(W41:Y41:Z41)</f>
        <v>0</v>
      </c>
      <c r="AB41" s="16"/>
      <c r="AC41" s="16"/>
      <c r="AD41" s="16"/>
      <c r="AE41" s="16"/>
      <c r="AF41" s="161">
        <f t="shared" si="2"/>
        <v>0</v>
      </c>
      <c r="AG41" s="53"/>
      <c r="AH41" s="16"/>
      <c r="AI41" s="16"/>
      <c r="AJ41" s="16"/>
      <c r="AK41" s="16"/>
      <c r="AL41" s="16"/>
      <c r="AM41" s="16"/>
      <c r="AN41" s="35">
        <f t="shared" si="17"/>
        <v>0</v>
      </c>
      <c r="AO41" s="31"/>
      <c r="AP41" s="16"/>
      <c r="AQ41" s="16"/>
      <c r="AR41" s="16"/>
      <c r="AS41" s="35">
        <f t="shared" si="8"/>
        <v>0</v>
      </c>
      <c r="AT41" s="31"/>
      <c r="AU41" s="16"/>
      <c r="AV41" s="16"/>
      <c r="AW41" s="16"/>
      <c r="AX41" s="154">
        <f t="shared" si="9"/>
        <v>0</v>
      </c>
      <c r="AY41" s="161"/>
      <c r="AZ41" s="161"/>
      <c r="BA41" s="154"/>
      <c r="BB41" s="161">
        <f t="shared" si="3"/>
        <v>0</v>
      </c>
      <c r="BC41" s="53"/>
      <c r="BD41" s="16"/>
      <c r="BE41" s="16"/>
      <c r="BF41" s="16"/>
      <c r="BG41" s="16"/>
      <c r="BH41" s="154">
        <f t="shared" si="18"/>
        <v>0</v>
      </c>
      <c r="BI41" s="161"/>
      <c r="BJ41" s="161"/>
      <c r="BK41" s="161"/>
      <c r="BL41" s="161"/>
      <c r="BM41" s="161"/>
      <c r="BN41" s="161">
        <f t="shared" si="19"/>
        <v>0</v>
      </c>
      <c r="BO41" s="31"/>
      <c r="BP41" s="16"/>
      <c r="BQ41" s="16"/>
      <c r="BR41" s="16"/>
      <c r="BS41" s="154">
        <f t="shared" si="20"/>
        <v>0</v>
      </c>
      <c r="BT41" s="16"/>
      <c r="BU41" s="16"/>
      <c r="BV41" s="16"/>
      <c r="BW41" s="16"/>
      <c r="BX41" s="16"/>
      <c r="BY41" s="161">
        <f t="shared" si="4"/>
        <v>0</v>
      </c>
      <c r="BZ41" s="53"/>
      <c r="CA41" s="16"/>
      <c r="CB41" s="16"/>
      <c r="CC41" s="16"/>
      <c r="CD41" s="16"/>
      <c r="CE41" s="35">
        <f t="shared" si="5"/>
        <v>0</v>
      </c>
      <c r="CF41" s="31"/>
      <c r="CG41" s="16"/>
      <c r="CH41" s="16"/>
      <c r="CI41" s="16"/>
      <c r="CJ41" s="35">
        <f t="shared" si="6"/>
        <v>0</v>
      </c>
      <c r="CK41" s="31"/>
      <c r="CL41" s="16"/>
      <c r="CM41" s="16"/>
      <c r="CN41" s="16"/>
      <c r="CO41" s="35">
        <f t="shared" si="21"/>
        <v>0</v>
      </c>
      <c r="CP41" s="31"/>
      <c r="CQ41" s="53"/>
      <c r="CR41" s="53"/>
      <c r="CS41" s="53"/>
      <c r="CT41" s="53"/>
      <c r="CU41" s="35">
        <f t="shared" si="22"/>
        <v>0</v>
      </c>
      <c r="CV41" s="109">
        <f t="shared" si="7"/>
        <v>0</v>
      </c>
    </row>
    <row r="42" spans="1:100" ht="18">
      <c r="A42" s="44" t="s">
        <v>59</v>
      </c>
      <c r="B42" s="31"/>
      <c r="C42" s="16"/>
      <c r="D42" s="16"/>
      <c r="E42" s="16"/>
      <c r="F42" s="16"/>
      <c r="G42" s="16"/>
      <c r="H42" s="16"/>
      <c r="I42" s="16"/>
      <c r="J42" s="183"/>
      <c r="K42" s="183"/>
      <c r="L42" s="183"/>
      <c r="M42" s="183"/>
      <c r="N42" s="183"/>
      <c r="O42" s="154">
        <f t="shared" si="0"/>
        <v>0</v>
      </c>
      <c r="P42" s="203"/>
      <c r="Q42" s="203"/>
      <c r="R42" s="203"/>
      <c r="S42" s="203"/>
      <c r="T42" s="161"/>
      <c r="U42" s="161"/>
      <c r="V42" s="161">
        <f t="shared" si="1"/>
        <v>0</v>
      </c>
      <c r="W42" s="53"/>
      <c r="X42" s="16"/>
      <c r="Y42" s="16"/>
      <c r="Z42" s="16"/>
      <c r="AA42" s="154">
        <f>SUM(W42:Y42:Z42)</f>
        <v>0</v>
      </c>
      <c r="AB42" s="16"/>
      <c r="AC42" s="16"/>
      <c r="AD42" s="16"/>
      <c r="AE42" s="16"/>
      <c r="AF42" s="161">
        <f t="shared" si="2"/>
        <v>0</v>
      </c>
      <c r="AG42" s="53"/>
      <c r="AH42" s="16"/>
      <c r="AI42" s="16"/>
      <c r="AJ42" s="16"/>
      <c r="AK42" s="16"/>
      <c r="AL42" s="16"/>
      <c r="AM42" s="16"/>
      <c r="AN42" s="35">
        <f t="shared" si="17"/>
        <v>0</v>
      </c>
      <c r="AO42" s="31"/>
      <c r="AP42" s="16"/>
      <c r="AQ42" s="16"/>
      <c r="AR42" s="16"/>
      <c r="AS42" s="35">
        <f t="shared" si="8"/>
        <v>0</v>
      </c>
      <c r="AT42" s="31"/>
      <c r="AU42" s="16"/>
      <c r="AV42" s="16"/>
      <c r="AW42" s="16"/>
      <c r="AX42" s="154">
        <f t="shared" si="9"/>
        <v>0</v>
      </c>
      <c r="AY42" s="161"/>
      <c r="AZ42" s="161"/>
      <c r="BA42" s="154"/>
      <c r="BB42" s="161">
        <f t="shared" si="3"/>
        <v>0</v>
      </c>
      <c r="BC42" s="53"/>
      <c r="BD42" s="16"/>
      <c r="BE42" s="16"/>
      <c r="BF42" s="16"/>
      <c r="BG42" s="16"/>
      <c r="BH42" s="154">
        <f t="shared" si="18"/>
        <v>0</v>
      </c>
      <c r="BI42" s="161"/>
      <c r="BJ42" s="161"/>
      <c r="BK42" s="161"/>
      <c r="BL42" s="161"/>
      <c r="BM42" s="161"/>
      <c r="BN42" s="161">
        <f t="shared" si="19"/>
        <v>0</v>
      </c>
      <c r="BO42" s="31"/>
      <c r="BP42" s="16"/>
      <c r="BQ42" s="16"/>
      <c r="BR42" s="16"/>
      <c r="BS42" s="154">
        <f t="shared" si="20"/>
        <v>0</v>
      </c>
      <c r="BT42" s="16"/>
      <c r="BU42" s="16"/>
      <c r="BV42" s="16"/>
      <c r="BW42" s="16"/>
      <c r="BX42" s="16"/>
      <c r="BY42" s="161">
        <f t="shared" si="4"/>
        <v>0</v>
      </c>
      <c r="BZ42" s="53"/>
      <c r="CA42" s="16"/>
      <c r="CB42" s="16"/>
      <c r="CC42" s="16"/>
      <c r="CD42" s="16"/>
      <c r="CE42" s="35">
        <f t="shared" si="5"/>
        <v>0</v>
      </c>
      <c r="CF42" s="31"/>
      <c r="CG42" s="16"/>
      <c r="CH42" s="16"/>
      <c r="CI42" s="16"/>
      <c r="CJ42" s="35">
        <f t="shared" si="6"/>
        <v>0</v>
      </c>
      <c r="CK42" s="31"/>
      <c r="CL42" s="16"/>
      <c r="CM42" s="16"/>
      <c r="CN42" s="16"/>
      <c r="CO42" s="35">
        <f t="shared" si="21"/>
        <v>0</v>
      </c>
      <c r="CP42" s="31"/>
      <c r="CQ42" s="53"/>
      <c r="CR42" s="53"/>
      <c r="CS42" s="53"/>
      <c r="CT42" s="53"/>
      <c r="CU42" s="35">
        <f t="shared" si="22"/>
        <v>0</v>
      </c>
      <c r="CV42" s="109">
        <f t="shared" si="7"/>
        <v>0</v>
      </c>
    </row>
    <row r="43" spans="1:100" ht="18">
      <c r="A43" s="44" t="s">
        <v>46</v>
      </c>
      <c r="B43" s="31"/>
      <c r="C43" s="16"/>
      <c r="D43" s="16"/>
      <c r="E43" s="16"/>
      <c r="F43" s="16"/>
      <c r="G43" s="16"/>
      <c r="H43" s="16"/>
      <c r="I43" s="16"/>
      <c r="J43" s="183"/>
      <c r="K43" s="183"/>
      <c r="L43" s="183"/>
      <c r="M43" s="183"/>
      <c r="N43" s="183"/>
      <c r="O43" s="154">
        <f t="shared" si="0"/>
        <v>0</v>
      </c>
      <c r="P43" s="203"/>
      <c r="Q43" s="203"/>
      <c r="R43" s="203"/>
      <c r="S43" s="203"/>
      <c r="T43" s="161"/>
      <c r="U43" s="161"/>
      <c r="V43" s="161">
        <f t="shared" si="1"/>
        <v>0</v>
      </c>
      <c r="W43" s="53"/>
      <c r="X43" s="16"/>
      <c r="Y43" s="16"/>
      <c r="Z43" s="16"/>
      <c r="AA43" s="154">
        <f>SUM(W43:Y43:Z43)</f>
        <v>0</v>
      </c>
      <c r="AB43" s="16"/>
      <c r="AC43" s="16"/>
      <c r="AD43" s="16"/>
      <c r="AE43" s="16"/>
      <c r="AF43" s="161">
        <f t="shared" si="2"/>
        <v>0</v>
      </c>
      <c r="AG43" s="53"/>
      <c r="AH43" s="16"/>
      <c r="AI43" s="16"/>
      <c r="AJ43" s="16"/>
      <c r="AK43" s="16"/>
      <c r="AL43" s="16"/>
      <c r="AM43" s="16"/>
      <c r="AN43" s="35">
        <f t="shared" si="17"/>
        <v>0</v>
      </c>
      <c r="AO43" s="31"/>
      <c r="AP43" s="16"/>
      <c r="AQ43" s="16"/>
      <c r="AR43" s="16"/>
      <c r="AS43" s="35">
        <f t="shared" si="8"/>
        <v>0</v>
      </c>
      <c r="AT43" s="31"/>
      <c r="AU43" s="16"/>
      <c r="AV43" s="16"/>
      <c r="AW43" s="16"/>
      <c r="AX43" s="154">
        <f t="shared" si="9"/>
        <v>0</v>
      </c>
      <c r="AY43" s="161"/>
      <c r="AZ43" s="161"/>
      <c r="BA43" s="154"/>
      <c r="BB43" s="161">
        <f t="shared" si="3"/>
        <v>0</v>
      </c>
      <c r="BC43" s="53"/>
      <c r="BD43" s="16"/>
      <c r="BE43" s="16"/>
      <c r="BF43" s="16"/>
      <c r="BG43" s="16"/>
      <c r="BH43" s="154">
        <f t="shared" si="18"/>
        <v>0</v>
      </c>
      <c r="BI43" s="161"/>
      <c r="BJ43" s="161"/>
      <c r="BK43" s="161"/>
      <c r="BL43" s="161"/>
      <c r="BM43" s="161"/>
      <c r="BN43" s="161">
        <f t="shared" si="19"/>
        <v>0</v>
      </c>
      <c r="BO43" s="31"/>
      <c r="BP43" s="16"/>
      <c r="BQ43" s="16"/>
      <c r="BR43" s="16"/>
      <c r="BS43" s="154">
        <f t="shared" si="20"/>
        <v>0</v>
      </c>
      <c r="BT43" s="16"/>
      <c r="BU43" s="16"/>
      <c r="BV43" s="16"/>
      <c r="BW43" s="16"/>
      <c r="BX43" s="16"/>
      <c r="BY43" s="161">
        <f t="shared" si="4"/>
        <v>0</v>
      </c>
      <c r="BZ43" s="53"/>
      <c r="CA43" s="16"/>
      <c r="CB43" s="16"/>
      <c r="CC43" s="16"/>
      <c r="CD43" s="16"/>
      <c r="CE43" s="35">
        <f t="shared" si="5"/>
        <v>0</v>
      </c>
      <c r="CF43" s="31"/>
      <c r="CG43" s="16"/>
      <c r="CH43" s="16"/>
      <c r="CI43" s="16"/>
      <c r="CJ43" s="35">
        <f t="shared" si="6"/>
        <v>0</v>
      </c>
      <c r="CK43" s="31"/>
      <c r="CL43" s="16"/>
      <c r="CM43" s="16"/>
      <c r="CN43" s="16"/>
      <c r="CO43" s="35">
        <f t="shared" si="21"/>
        <v>0</v>
      </c>
      <c r="CP43" s="31"/>
      <c r="CQ43" s="53"/>
      <c r="CR43" s="53"/>
      <c r="CS43" s="53"/>
      <c r="CT43" s="53"/>
      <c r="CU43" s="35">
        <f t="shared" si="22"/>
        <v>0</v>
      </c>
      <c r="CV43" s="109">
        <f t="shared" si="7"/>
        <v>0</v>
      </c>
    </row>
    <row r="44" spans="1:100" ht="18">
      <c r="A44" s="44" t="s">
        <v>42</v>
      </c>
      <c r="B44" s="31"/>
      <c r="C44" s="16"/>
      <c r="D44" s="16"/>
      <c r="E44" s="16"/>
      <c r="F44" s="16"/>
      <c r="G44" s="16"/>
      <c r="H44" s="16"/>
      <c r="I44" s="16"/>
      <c r="J44" s="183"/>
      <c r="K44" s="183"/>
      <c r="L44" s="183"/>
      <c r="M44" s="183"/>
      <c r="N44" s="183"/>
      <c r="O44" s="154">
        <f t="shared" si="0"/>
        <v>0</v>
      </c>
      <c r="P44" s="203"/>
      <c r="Q44" s="203"/>
      <c r="R44" s="203"/>
      <c r="S44" s="203"/>
      <c r="T44" s="161"/>
      <c r="U44" s="161"/>
      <c r="V44" s="161">
        <f t="shared" si="1"/>
        <v>0</v>
      </c>
      <c r="W44" s="53"/>
      <c r="X44" s="16"/>
      <c r="Y44" s="16" t="s">
        <v>93</v>
      </c>
      <c r="Z44" s="16"/>
      <c r="AA44" s="154">
        <f>SUM(W44:Y44:Z44)</f>
        <v>0</v>
      </c>
      <c r="AB44" s="16"/>
      <c r="AC44" s="16"/>
      <c r="AD44" s="16"/>
      <c r="AE44" s="16"/>
      <c r="AF44" s="161">
        <f t="shared" si="2"/>
        <v>0</v>
      </c>
      <c r="AG44" s="53"/>
      <c r="AH44" s="16"/>
      <c r="AI44" s="16"/>
      <c r="AJ44" s="16"/>
      <c r="AK44" s="16"/>
      <c r="AL44" s="16"/>
      <c r="AM44" s="16"/>
      <c r="AN44" s="35">
        <f t="shared" si="17"/>
        <v>0</v>
      </c>
      <c r="AO44" s="31"/>
      <c r="AP44" s="16"/>
      <c r="AQ44" s="16"/>
      <c r="AR44" s="16"/>
      <c r="AS44" s="35">
        <f t="shared" si="8"/>
        <v>0</v>
      </c>
      <c r="AT44" s="31"/>
      <c r="AU44" s="16"/>
      <c r="AV44" s="16"/>
      <c r="AW44" s="16"/>
      <c r="AX44" s="154">
        <f t="shared" si="9"/>
        <v>0</v>
      </c>
      <c r="AY44" s="161"/>
      <c r="AZ44" s="161"/>
      <c r="BA44" s="154"/>
      <c r="BB44" s="161">
        <f t="shared" si="3"/>
        <v>0</v>
      </c>
      <c r="BC44" s="53"/>
      <c r="BD44" s="16"/>
      <c r="BE44" s="16"/>
      <c r="BF44" s="16"/>
      <c r="BG44" s="16"/>
      <c r="BH44" s="154">
        <f t="shared" si="18"/>
        <v>0</v>
      </c>
      <c r="BI44" s="161"/>
      <c r="BJ44" s="161"/>
      <c r="BK44" s="161"/>
      <c r="BL44" s="161"/>
      <c r="BM44" s="161"/>
      <c r="BN44" s="161">
        <f t="shared" si="19"/>
        <v>0</v>
      </c>
      <c r="BO44" s="31"/>
      <c r="BP44" s="16"/>
      <c r="BQ44" s="16"/>
      <c r="BR44" s="16"/>
      <c r="BS44" s="154">
        <f t="shared" si="20"/>
        <v>0</v>
      </c>
      <c r="BT44" s="16"/>
      <c r="BU44" s="16"/>
      <c r="BV44" s="16"/>
      <c r="BW44" s="16"/>
      <c r="BX44" s="16"/>
      <c r="BY44" s="161">
        <f t="shared" si="4"/>
        <v>0</v>
      </c>
      <c r="BZ44" s="53"/>
      <c r="CA44" s="16"/>
      <c r="CB44" s="16"/>
      <c r="CC44" s="16"/>
      <c r="CD44" s="16"/>
      <c r="CE44" s="35">
        <f t="shared" si="5"/>
        <v>0</v>
      </c>
      <c r="CF44" s="31"/>
      <c r="CG44" s="16"/>
      <c r="CH44" s="16"/>
      <c r="CI44" s="16"/>
      <c r="CJ44" s="35">
        <f t="shared" si="6"/>
        <v>0</v>
      </c>
      <c r="CK44" s="31"/>
      <c r="CL44" s="16"/>
      <c r="CM44" s="16"/>
      <c r="CN44" s="16"/>
      <c r="CO44" s="35">
        <f t="shared" si="21"/>
        <v>0</v>
      </c>
      <c r="CP44" s="31"/>
      <c r="CQ44" s="53"/>
      <c r="CR44" s="53"/>
      <c r="CS44" s="53"/>
      <c r="CT44" s="53"/>
      <c r="CU44" s="35">
        <f t="shared" si="22"/>
        <v>0</v>
      </c>
      <c r="CV44" s="109">
        <f t="shared" si="7"/>
        <v>0</v>
      </c>
    </row>
    <row r="45" spans="1:100" ht="18">
      <c r="A45" s="47" t="s">
        <v>32</v>
      </c>
      <c r="B45" s="96"/>
      <c r="C45" s="45"/>
      <c r="D45" s="45"/>
      <c r="E45" s="45"/>
      <c r="F45" s="45"/>
      <c r="G45" s="45"/>
      <c r="H45" s="45"/>
      <c r="I45" s="45"/>
      <c r="J45" s="185"/>
      <c r="K45" s="185"/>
      <c r="L45" s="185"/>
      <c r="M45" s="185"/>
      <c r="N45" s="185"/>
      <c r="O45" s="179"/>
      <c r="P45" s="43"/>
      <c r="Q45" s="43"/>
      <c r="R45" s="43"/>
      <c r="S45" s="43"/>
      <c r="T45" s="43"/>
      <c r="U45" s="43"/>
      <c r="V45" s="164"/>
      <c r="W45" s="86"/>
      <c r="X45" s="45"/>
      <c r="Y45" s="45"/>
      <c r="Z45" s="45"/>
      <c r="AA45" s="156"/>
      <c r="AB45" s="43"/>
      <c r="AC45" s="43"/>
      <c r="AD45" s="43"/>
      <c r="AE45" s="43"/>
      <c r="AF45" s="164"/>
      <c r="AG45" s="86"/>
      <c r="AH45" s="45"/>
      <c r="AI45" s="45"/>
      <c r="AJ45" s="45"/>
      <c r="AK45" s="45"/>
      <c r="AL45" s="45"/>
      <c r="AM45" s="45"/>
      <c r="AN45" s="36"/>
      <c r="AO45" s="32"/>
      <c r="AP45" s="33"/>
      <c r="AQ45" s="33"/>
      <c r="AR45" s="33"/>
      <c r="AS45" s="36"/>
      <c r="AT45" s="32"/>
      <c r="AU45" s="33"/>
      <c r="AV45" s="33"/>
      <c r="AW45" s="33"/>
      <c r="AX45" s="179"/>
      <c r="AY45" s="164"/>
      <c r="AZ45" s="164"/>
      <c r="BA45" s="179"/>
      <c r="BB45" s="164"/>
      <c r="BC45" s="180"/>
      <c r="BD45" s="33"/>
      <c r="BE45" s="33"/>
      <c r="BF45" s="33"/>
      <c r="BG45" s="33"/>
      <c r="BH45" s="179"/>
      <c r="BI45" s="164"/>
      <c r="BJ45" s="164"/>
      <c r="BK45" s="164"/>
      <c r="BL45" s="164"/>
      <c r="BM45" s="164"/>
      <c r="BN45" s="164"/>
      <c r="BO45" s="32"/>
      <c r="BP45" s="33"/>
      <c r="BQ45" s="33"/>
      <c r="BR45" s="33"/>
      <c r="BS45" s="179"/>
      <c r="BT45" s="33"/>
      <c r="BU45" s="33"/>
      <c r="BV45" s="33"/>
      <c r="BW45" s="33"/>
      <c r="BX45" s="33"/>
      <c r="BY45" s="161">
        <f t="shared" si="4"/>
        <v>0</v>
      </c>
      <c r="BZ45" s="180"/>
      <c r="CA45" s="33"/>
      <c r="CB45" s="33"/>
      <c r="CC45" s="33"/>
      <c r="CD45" s="33"/>
      <c r="CE45" s="36"/>
      <c r="CF45" s="32"/>
      <c r="CG45" s="33"/>
      <c r="CH45" s="33"/>
      <c r="CI45" s="33"/>
      <c r="CJ45" s="36"/>
      <c r="CK45" s="32"/>
      <c r="CL45" s="33"/>
      <c r="CM45" s="33"/>
      <c r="CN45" s="33"/>
      <c r="CO45" s="36"/>
      <c r="CP45" s="96"/>
      <c r="CQ45" s="86"/>
      <c r="CR45" s="86"/>
      <c r="CS45" s="86"/>
      <c r="CT45" s="86"/>
      <c r="CU45" s="36"/>
      <c r="CV45" s="109">
        <f t="shared" si="7"/>
        <v>0</v>
      </c>
    </row>
    <row r="46" spans="1:100" ht="18">
      <c r="A46" s="54" t="s">
        <v>33</v>
      </c>
      <c r="B46" s="97"/>
      <c r="C46" s="46"/>
      <c r="D46" s="46"/>
      <c r="E46" s="46"/>
      <c r="F46" s="46"/>
      <c r="G46" s="46"/>
      <c r="H46" s="46"/>
      <c r="I46" s="46">
        <v>0</v>
      </c>
      <c r="J46" s="186"/>
      <c r="K46" s="186"/>
      <c r="L46" s="186"/>
      <c r="M46" s="186"/>
      <c r="N46" s="186"/>
      <c r="O46" s="154">
        <f t="shared" si="0"/>
        <v>0</v>
      </c>
      <c r="P46" s="203"/>
      <c r="Q46" s="203"/>
      <c r="R46" s="203"/>
      <c r="S46" s="203"/>
      <c r="T46" s="161"/>
      <c r="U46" s="161"/>
      <c r="V46" s="161">
        <f t="shared" si="1"/>
        <v>0</v>
      </c>
      <c r="W46" s="89"/>
      <c r="X46" s="46"/>
      <c r="Y46" s="46"/>
      <c r="Z46" s="46"/>
      <c r="AA46" s="154">
        <f>SUM(W46:Y46:Z46)</f>
        <v>0</v>
      </c>
      <c r="AB46" s="16"/>
      <c r="AC46" s="16"/>
      <c r="AD46" s="16"/>
      <c r="AE46" s="16"/>
      <c r="AF46" s="161">
        <f t="shared" si="2"/>
        <v>0</v>
      </c>
      <c r="AG46" s="89"/>
      <c r="AH46" s="46"/>
      <c r="AI46" s="46"/>
      <c r="AJ46" s="46"/>
      <c r="AK46" s="46"/>
      <c r="AL46" s="46"/>
      <c r="AM46" s="46"/>
      <c r="AN46" s="35">
        <f>SUM(AG46:AM46)</f>
        <v>0</v>
      </c>
      <c r="AO46" s="31"/>
      <c r="AP46" s="16"/>
      <c r="AQ46" s="16"/>
      <c r="AR46" s="16"/>
      <c r="AS46" s="35">
        <f>SUM(AO46:AR46)</f>
        <v>0</v>
      </c>
      <c r="AT46" s="31"/>
      <c r="AU46" s="16"/>
      <c r="AV46" s="16"/>
      <c r="AW46" s="16"/>
      <c r="AX46" s="154">
        <f>SUM(AT46:AW46)</f>
        <v>0</v>
      </c>
      <c r="AY46" s="161"/>
      <c r="AZ46" s="161"/>
      <c r="BA46" s="154"/>
      <c r="BB46" s="161">
        <f t="shared" si="3"/>
        <v>0</v>
      </c>
      <c r="BC46" s="53"/>
      <c r="BD46" s="16"/>
      <c r="BE46" s="16"/>
      <c r="BF46" s="16"/>
      <c r="BG46" s="16"/>
      <c r="BH46" s="154">
        <f>SUM(BC46:BG46)</f>
        <v>0</v>
      </c>
      <c r="BI46" s="161"/>
      <c r="BJ46" s="161"/>
      <c r="BK46" s="161"/>
      <c r="BL46" s="161"/>
      <c r="BM46" s="161"/>
      <c r="BN46" s="161">
        <f>SUM(BI46:BM46)</f>
        <v>0</v>
      </c>
      <c r="BO46" s="31"/>
      <c r="BP46" s="16"/>
      <c r="BQ46" s="16"/>
      <c r="BR46" s="16"/>
      <c r="BS46" s="154">
        <f>SUM(BO46:BR46)</f>
        <v>0</v>
      </c>
      <c r="BT46" s="16"/>
      <c r="BU46" s="16"/>
      <c r="BV46" s="16"/>
      <c r="BW46" s="16"/>
      <c r="BX46" s="16"/>
      <c r="BY46" s="161">
        <f t="shared" si="4"/>
        <v>0</v>
      </c>
      <c r="BZ46" s="53"/>
      <c r="CA46" s="16"/>
      <c r="CB46" s="16"/>
      <c r="CC46" s="16"/>
      <c r="CD46" s="16"/>
      <c r="CE46" s="35">
        <f t="shared" si="5"/>
        <v>0</v>
      </c>
      <c r="CF46" s="31"/>
      <c r="CG46" s="16"/>
      <c r="CH46" s="16"/>
      <c r="CI46" s="16"/>
      <c r="CJ46" s="35">
        <f t="shared" si="6"/>
        <v>0</v>
      </c>
      <c r="CK46" s="31"/>
      <c r="CL46" s="16"/>
      <c r="CM46" s="16"/>
      <c r="CN46" s="16"/>
      <c r="CO46" s="35">
        <f>SUM(CK46:CN46)</f>
        <v>0</v>
      </c>
      <c r="CP46" s="97"/>
      <c r="CQ46" s="89"/>
      <c r="CR46" s="89"/>
      <c r="CS46" s="89"/>
      <c r="CT46" s="89"/>
      <c r="CU46" s="35">
        <f>SUM(CP46:CT46)</f>
        <v>0</v>
      </c>
      <c r="CV46" s="109">
        <f t="shared" si="7"/>
        <v>0</v>
      </c>
    </row>
    <row r="47" spans="1:100" ht="18">
      <c r="A47" s="47" t="s">
        <v>118</v>
      </c>
      <c r="B47" s="94"/>
      <c r="C47" s="43"/>
      <c r="D47" s="43"/>
      <c r="E47" s="43"/>
      <c r="F47" s="43"/>
      <c r="G47" s="43"/>
      <c r="H47" s="43"/>
      <c r="I47" s="43"/>
      <c r="J47" s="156"/>
      <c r="K47" s="156"/>
      <c r="L47" s="156"/>
      <c r="M47" s="156"/>
      <c r="N47" s="156"/>
      <c r="O47" s="179"/>
      <c r="P47" s="43"/>
      <c r="Q47" s="43"/>
      <c r="R47" s="43"/>
      <c r="S47" s="43"/>
      <c r="T47" s="43"/>
      <c r="U47" s="43"/>
      <c r="V47" s="164"/>
      <c r="W47" s="87"/>
      <c r="X47" s="43"/>
      <c r="Y47" s="43"/>
      <c r="Z47" s="43"/>
      <c r="AA47" s="156"/>
      <c r="AB47" s="43"/>
      <c r="AC47" s="43"/>
      <c r="AD47" s="43"/>
      <c r="AE47" s="43"/>
      <c r="AF47" s="164"/>
      <c r="AG47" s="87"/>
      <c r="AH47" s="43"/>
      <c r="AI47" s="43"/>
      <c r="AJ47" s="43"/>
      <c r="AK47" s="43"/>
      <c r="AL47" s="43"/>
      <c r="AM47" s="43"/>
      <c r="AN47" s="36"/>
      <c r="AO47" s="32"/>
      <c r="AP47" s="33"/>
      <c r="AQ47" s="33"/>
      <c r="AR47" s="33"/>
      <c r="AS47" s="36"/>
      <c r="AT47" s="32"/>
      <c r="AU47" s="33"/>
      <c r="AV47" s="33"/>
      <c r="AW47" s="33"/>
      <c r="AX47" s="179"/>
      <c r="AY47" s="164"/>
      <c r="AZ47" s="164"/>
      <c r="BA47" s="179"/>
      <c r="BB47" s="164"/>
      <c r="BC47" s="180"/>
      <c r="BD47" s="33"/>
      <c r="BE47" s="33"/>
      <c r="BF47" s="33"/>
      <c r="BG47" s="33"/>
      <c r="BH47" s="179"/>
      <c r="BI47" s="164"/>
      <c r="BJ47" s="164"/>
      <c r="BK47" s="164"/>
      <c r="BL47" s="164"/>
      <c r="BM47" s="164"/>
      <c r="BN47" s="164"/>
      <c r="BO47" s="32"/>
      <c r="BP47" s="33"/>
      <c r="BQ47" s="33"/>
      <c r="BR47" s="33"/>
      <c r="BS47" s="179"/>
      <c r="BT47" s="33"/>
      <c r="BU47" s="33"/>
      <c r="BV47" s="33"/>
      <c r="BW47" s="33"/>
      <c r="BX47" s="33"/>
      <c r="BY47" s="161">
        <f t="shared" si="4"/>
        <v>0</v>
      </c>
      <c r="BZ47" s="180"/>
      <c r="CA47" s="33"/>
      <c r="CB47" s="33"/>
      <c r="CC47" s="33"/>
      <c r="CD47" s="33"/>
      <c r="CE47" s="36"/>
      <c r="CF47" s="32"/>
      <c r="CG47" s="33"/>
      <c r="CH47" s="33"/>
      <c r="CI47" s="33"/>
      <c r="CJ47" s="36"/>
      <c r="CK47" s="32"/>
      <c r="CL47" s="33"/>
      <c r="CM47" s="33"/>
      <c r="CN47" s="33"/>
      <c r="CO47" s="36"/>
      <c r="CP47" s="94"/>
      <c r="CQ47" s="87"/>
      <c r="CR47" s="87"/>
      <c r="CS47" s="87"/>
      <c r="CT47" s="87"/>
      <c r="CU47" s="36"/>
      <c r="CV47" s="109">
        <f t="shared" si="7"/>
        <v>0</v>
      </c>
    </row>
    <row r="48" spans="1:100" ht="18">
      <c r="A48" s="44" t="s">
        <v>37</v>
      </c>
      <c r="B48" s="31"/>
      <c r="C48" s="16"/>
      <c r="D48" s="16"/>
      <c r="E48" s="16"/>
      <c r="F48" s="16"/>
      <c r="G48" s="16"/>
      <c r="H48" s="16"/>
      <c r="I48" s="16"/>
      <c r="J48" s="183"/>
      <c r="K48" s="183"/>
      <c r="L48" s="183"/>
      <c r="M48" s="183"/>
      <c r="N48" s="183"/>
      <c r="O48" s="154">
        <f t="shared" si="0"/>
        <v>0</v>
      </c>
      <c r="P48" s="203"/>
      <c r="Q48" s="203"/>
      <c r="R48" s="203"/>
      <c r="S48" s="203"/>
      <c r="T48" s="161"/>
      <c r="U48" s="161"/>
      <c r="V48" s="161">
        <f t="shared" si="1"/>
        <v>0</v>
      </c>
      <c r="W48" s="53"/>
      <c r="X48" s="16"/>
      <c r="Y48" s="16"/>
      <c r="Z48" s="16"/>
      <c r="AA48" s="154">
        <f>SUM(W48:Y48:Z48)</f>
        <v>0</v>
      </c>
      <c r="AB48" s="16"/>
      <c r="AC48" s="16"/>
      <c r="AD48" s="16"/>
      <c r="AE48" s="16"/>
      <c r="AF48" s="161">
        <f t="shared" si="2"/>
        <v>0</v>
      </c>
      <c r="AG48" s="53"/>
      <c r="AH48" s="16"/>
      <c r="AI48" s="16"/>
      <c r="AJ48" s="16"/>
      <c r="AK48" s="16"/>
      <c r="AL48" s="16"/>
      <c r="AM48" s="16"/>
      <c r="AN48" s="35">
        <f aca="true" t="shared" si="25" ref="AN48:AN54">SUM(AG48:AM48)</f>
        <v>0</v>
      </c>
      <c r="AO48" s="31"/>
      <c r="AP48" s="16"/>
      <c r="AQ48" s="16"/>
      <c r="AR48" s="16"/>
      <c r="AS48" s="35">
        <f t="shared" si="8"/>
        <v>0</v>
      </c>
      <c r="AT48" s="31"/>
      <c r="AU48" s="16"/>
      <c r="AV48" s="16"/>
      <c r="AW48" s="16"/>
      <c r="AX48" s="154">
        <f t="shared" si="9"/>
        <v>0</v>
      </c>
      <c r="AY48" s="161"/>
      <c r="AZ48" s="161"/>
      <c r="BA48" s="154"/>
      <c r="BB48" s="161">
        <f t="shared" si="3"/>
        <v>0</v>
      </c>
      <c r="BC48" s="53"/>
      <c r="BD48" s="16"/>
      <c r="BE48" s="16"/>
      <c r="BF48" s="16"/>
      <c r="BG48" s="16"/>
      <c r="BH48" s="154">
        <f aca="true" t="shared" si="26" ref="BH48:BH54">SUM(BC48:BG48)</f>
        <v>0</v>
      </c>
      <c r="BI48" s="161"/>
      <c r="BJ48" s="161"/>
      <c r="BK48" s="161"/>
      <c r="BL48" s="161"/>
      <c r="BM48" s="161"/>
      <c r="BN48" s="161">
        <f aca="true" t="shared" si="27" ref="BN48:BN54">SUM(BI48:BM48)</f>
        <v>0</v>
      </c>
      <c r="BO48" s="31"/>
      <c r="BP48" s="16"/>
      <c r="BQ48" s="16"/>
      <c r="BR48" s="16"/>
      <c r="BS48" s="154">
        <f aca="true" t="shared" si="28" ref="BS48:BS54">SUM(BO48:BR48)</f>
        <v>0</v>
      </c>
      <c r="BT48" s="16"/>
      <c r="BU48" s="16"/>
      <c r="BV48" s="16"/>
      <c r="BW48" s="16"/>
      <c r="BX48" s="16"/>
      <c r="BY48" s="161">
        <f t="shared" si="4"/>
        <v>0</v>
      </c>
      <c r="BZ48" s="53"/>
      <c r="CA48" s="16"/>
      <c r="CB48" s="16"/>
      <c r="CC48" s="16"/>
      <c r="CD48" s="16"/>
      <c r="CE48" s="35">
        <f t="shared" si="5"/>
        <v>0</v>
      </c>
      <c r="CF48" s="31"/>
      <c r="CG48" s="16"/>
      <c r="CH48" s="16"/>
      <c r="CI48" s="16"/>
      <c r="CJ48" s="35">
        <f t="shared" si="6"/>
        <v>0</v>
      </c>
      <c r="CK48" s="31"/>
      <c r="CL48" s="16"/>
      <c r="CM48" s="16"/>
      <c r="CN48" s="16"/>
      <c r="CO48" s="35">
        <f aca="true" t="shared" si="29" ref="CO48:CO54">SUM(CK48:CN48)</f>
        <v>0</v>
      </c>
      <c r="CP48" s="31"/>
      <c r="CQ48" s="53"/>
      <c r="CR48" s="53"/>
      <c r="CS48" s="53"/>
      <c r="CT48" s="53"/>
      <c r="CU48" s="35">
        <f aca="true" t="shared" si="30" ref="CU48:CU54">SUM(CP48:CT48)</f>
        <v>0</v>
      </c>
      <c r="CV48" s="109">
        <f t="shared" si="7"/>
        <v>0</v>
      </c>
    </row>
    <row r="49" spans="1:100" ht="18">
      <c r="A49" s="44" t="s">
        <v>126</v>
      </c>
      <c r="B49" s="95"/>
      <c r="C49" s="34"/>
      <c r="D49" s="34"/>
      <c r="E49" s="34">
        <v>4</v>
      </c>
      <c r="F49" s="34"/>
      <c r="G49" s="34"/>
      <c r="H49" s="34"/>
      <c r="I49" s="34"/>
      <c r="J49" s="184"/>
      <c r="K49" s="184"/>
      <c r="L49" s="184"/>
      <c r="M49" s="184"/>
      <c r="N49" s="184"/>
      <c r="O49" s="154">
        <f t="shared" si="0"/>
        <v>4</v>
      </c>
      <c r="P49" s="203"/>
      <c r="Q49" s="203"/>
      <c r="R49" s="203"/>
      <c r="S49" s="203"/>
      <c r="T49" s="161"/>
      <c r="U49" s="161"/>
      <c r="V49" s="161">
        <f t="shared" si="1"/>
        <v>0</v>
      </c>
      <c r="W49" s="88"/>
      <c r="X49" s="34"/>
      <c r="Y49" s="34"/>
      <c r="Z49" s="34"/>
      <c r="AA49" s="154">
        <f>SUM(W49:Y49:Z49)</f>
        <v>0</v>
      </c>
      <c r="AB49" s="16"/>
      <c r="AC49" s="16"/>
      <c r="AD49" s="16"/>
      <c r="AE49" s="16"/>
      <c r="AF49" s="161">
        <f t="shared" si="2"/>
        <v>0</v>
      </c>
      <c r="AG49" s="88"/>
      <c r="AH49" s="34"/>
      <c r="AI49" s="34"/>
      <c r="AJ49" s="34"/>
      <c r="AK49" s="34"/>
      <c r="AL49" s="34"/>
      <c r="AM49" s="34"/>
      <c r="AN49" s="35">
        <f t="shared" si="25"/>
        <v>0</v>
      </c>
      <c r="AO49" s="31"/>
      <c r="AP49" s="16"/>
      <c r="AQ49" s="16"/>
      <c r="AR49" s="16"/>
      <c r="AS49" s="35">
        <f t="shared" si="8"/>
        <v>0</v>
      </c>
      <c r="AT49" s="31"/>
      <c r="AU49" s="16"/>
      <c r="AV49" s="16"/>
      <c r="AW49" s="16"/>
      <c r="AX49" s="154">
        <f t="shared" si="9"/>
        <v>0</v>
      </c>
      <c r="AY49" s="161"/>
      <c r="AZ49" s="161"/>
      <c r="BA49" s="154"/>
      <c r="BB49" s="161">
        <f t="shared" si="3"/>
        <v>0</v>
      </c>
      <c r="BC49" s="53"/>
      <c r="BD49" s="16"/>
      <c r="BE49" s="16"/>
      <c r="BF49" s="16"/>
      <c r="BG49" s="16"/>
      <c r="BH49" s="154">
        <f t="shared" si="26"/>
        <v>0</v>
      </c>
      <c r="BI49" s="161"/>
      <c r="BJ49" s="161"/>
      <c r="BK49" s="161"/>
      <c r="BL49" s="161"/>
      <c r="BM49" s="161"/>
      <c r="BN49" s="161">
        <f t="shared" si="27"/>
        <v>0</v>
      </c>
      <c r="BO49" s="31"/>
      <c r="BP49" s="16"/>
      <c r="BQ49" s="16"/>
      <c r="BR49" s="16"/>
      <c r="BS49" s="154">
        <f t="shared" si="28"/>
        <v>0</v>
      </c>
      <c r="BT49" s="16"/>
      <c r="BU49" s="16"/>
      <c r="BV49" s="16"/>
      <c r="BW49" s="16"/>
      <c r="BX49" s="16"/>
      <c r="BY49" s="161">
        <f t="shared" si="4"/>
        <v>0</v>
      </c>
      <c r="BZ49" s="53"/>
      <c r="CA49" s="16"/>
      <c r="CB49" s="16"/>
      <c r="CC49" s="16"/>
      <c r="CD49" s="16"/>
      <c r="CE49" s="35">
        <f t="shared" si="5"/>
        <v>0</v>
      </c>
      <c r="CF49" s="31"/>
      <c r="CG49" s="16"/>
      <c r="CH49" s="16"/>
      <c r="CI49" s="16"/>
      <c r="CJ49" s="35">
        <f t="shared" si="6"/>
        <v>0</v>
      </c>
      <c r="CK49" s="31"/>
      <c r="CL49" s="16"/>
      <c r="CM49" s="16"/>
      <c r="CN49" s="16"/>
      <c r="CO49" s="35">
        <f t="shared" si="29"/>
        <v>0</v>
      </c>
      <c r="CP49" s="95"/>
      <c r="CQ49" s="88"/>
      <c r="CR49" s="88"/>
      <c r="CS49" s="88"/>
      <c r="CT49" s="88"/>
      <c r="CU49" s="35">
        <f t="shared" si="30"/>
        <v>0</v>
      </c>
      <c r="CV49" s="109">
        <f t="shared" si="7"/>
        <v>4</v>
      </c>
    </row>
    <row r="50" spans="1:100" ht="18">
      <c r="A50" s="44" t="s">
        <v>83</v>
      </c>
      <c r="B50" s="97"/>
      <c r="C50" s="46"/>
      <c r="D50" s="46">
        <v>2</v>
      </c>
      <c r="E50" s="46"/>
      <c r="F50" s="46"/>
      <c r="G50" s="46"/>
      <c r="H50" s="46"/>
      <c r="I50" s="46"/>
      <c r="J50" s="186"/>
      <c r="K50" s="186"/>
      <c r="L50" s="186"/>
      <c r="M50" s="186"/>
      <c r="N50" s="186"/>
      <c r="O50" s="154">
        <f t="shared" si="0"/>
        <v>2</v>
      </c>
      <c r="P50" s="203"/>
      <c r="Q50" s="203"/>
      <c r="R50" s="203"/>
      <c r="S50" s="203"/>
      <c r="T50" s="161"/>
      <c r="U50" s="161"/>
      <c r="V50" s="161">
        <f t="shared" si="1"/>
        <v>0</v>
      </c>
      <c r="W50" s="89"/>
      <c r="X50" s="46"/>
      <c r="Y50" s="46"/>
      <c r="Z50" s="74"/>
      <c r="AA50" s="154">
        <f>SUM(W50:Y50:Z50)</f>
        <v>0</v>
      </c>
      <c r="AB50" s="16"/>
      <c r="AC50" s="16"/>
      <c r="AD50" s="16"/>
      <c r="AE50" s="16"/>
      <c r="AF50" s="161">
        <f t="shared" si="2"/>
        <v>0</v>
      </c>
      <c r="AG50" s="89"/>
      <c r="AH50" s="46"/>
      <c r="AI50" s="46"/>
      <c r="AJ50" s="46"/>
      <c r="AK50" s="46"/>
      <c r="AL50" s="46"/>
      <c r="AM50" s="46"/>
      <c r="AN50" s="35">
        <f t="shared" si="25"/>
        <v>0</v>
      </c>
      <c r="AO50" s="101"/>
      <c r="AP50" s="74"/>
      <c r="AQ50" s="74"/>
      <c r="AR50" s="74"/>
      <c r="AS50" s="35">
        <f t="shared" si="8"/>
        <v>0</v>
      </c>
      <c r="AT50" s="101"/>
      <c r="AU50" s="74"/>
      <c r="AV50" s="74"/>
      <c r="AW50" s="74"/>
      <c r="AX50" s="154">
        <f t="shared" si="9"/>
        <v>0</v>
      </c>
      <c r="AY50" s="161"/>
      <c r="AZ50" s="161"/>
      <c r="BA50" s="154"/>
      <c r="BB50" s="161">
        <f t="shared" si="3"/>
        <v>0</v>
      </c>
      <c r="BC50" s="90"/>
      <c r="BD50" s="74"/>
      <c r="BE50" s="74"/>
      <c r="BF50" s="74"/>
      <c r="BG50" s="74"/>
      <c r="BH50" s="154">
        <f t="shared" si="26"/>
        <v>0</v>
      </c>
      <c r="BI50" s="161"/>
      <c r="BJ50" s="161"/>
      <c r="BK50" s="161"/>
      <c r="BL50" s="161"/>
      <c r="BM50" s="161"/>
      <c r="BN50" s="161">
        <f t="shared" si="27"/>
        <v>0</v>
      </c>
      <c r="BO50" s="101"/>
      <c r="BP50" s="74"/>
      <c r="BQ50" s="74"/>
      <c r="BR50" s="74"/>
      <c r="BS50" s="154">
        <f t="shared" si="28"/>
        <v>0</v>
      </c>
      <c r="BT50" s="16"/>
      <c r="BU50" s="16"/>
      <c r="BV50" s="16"/>
      <c r="BW50" s="16"/>
      <c r="BX50" s="16"/>
      <c r="BY50" s="161">
        <f t="shared" si="4"/>
        <v>0</v>
      </c>
      <c r="BZ50" s="90"/>
      <c r="CA50" s="74"/>
      <c r="CB50" s="74"/>
      <c r="CC50" s="74"/>
      <c r="CD50" s="74"/>
      <c r="CE50" s="35">
        <f t="shared" si="5"/>
        <v>0</v>
      </c>
      <c r="CF50" s="101"/>
      <c r="CG50" s="74"/>
      <c r="CH50" s="74"/>
      <c r="CI50" s="74"/>
      <c r="CJ50" s="35">
        <f t="shared" si="6"/>
        <v>0</v>
      </c>
      <c r="CK50" s="101"/>
      <c r="CL50" s="74"/>
      <c r="CM50" s="74"/>
      <c r="CN50" s="74"/>
      <c r="CO50" s="35">
        <f t="shared" si="29"/>
        <v>0</v>
      </c>
      <c r="CP50" s="101"/>
      <c r="CQ50" s="90"/>
      <c r="CR50" s="90"/>
      <c r="CS50" s="90"/>
      <c r="CT50" s="90"/>
      <c r="CU50" s="35">
        <f t="shared" si="30"/>
        <v>0</v>
      </c>
      <c r="CV50" s="109">
        <f t="shared" si="7"/>
        <v>2</v>
      </c>
    </row>
    <row r="51" spans="1:100" ht="18">
      <c r="A51" s="44" t="s">
        <v>81</v>
      </c>
      <c r="B51" s="97"/>
      <c r="C51" s="46"/>
      <c r="D51" s="46"/>
      <c r="E51" s="46"/>
      <c r="F51" s="46"/>
      <c r="G51" s="46"/>
      <c r="H51" s="46"/>
      <c r="I51" s="46">
        <v>20</v>
      </c>
      <c r="J51" s="186"/>
      <c r="K51" s="186"/>
      <c r="L51" s="186"/>
      <c r="M51" s="186"/>
      <c r="N51" s="186"/>
      <c r="O51" s="154">
        <f t="shared" si="0"/>
        <v>20</v>
      </c>
      <c r="P51" s="203"/>
      <c r="Q51" s="203"/>
      <c r="R51" s="203"/>
      <c r="S51" s="203"/>
      <c r="T51" s="161"/>
      <c r="U51" s="161"/>
      <c r="V51" s="161">
        <f t="shared" si="1"/>
        <v>0</v>
      </c>
      <c r="W51" s="89"/>
      <c r="X51" s="46"/>
      <c r="Y51" s="46"/>
      <c r="Z51" s="74"/>
      <c r="AA51" s="154">
        <f>SUM(W51:Y51:Z51)</f>
        <v>0</v>
      </c>
      <c r="AB51" s="16"/>
      <c r="AC51" s="16"/>
      <c r="AD51" s="16"/>
      <c r="AE51" s="16"/>
      <c r="AF51" s="161">
        <f t="shared" si="2"/>
        <v>0</v>
      </c>
      <c r="AG51" s="89"/>
      <c r="AH51" s="46"/>
      <c r="AI51" s="46"/>
      <c r="AJ51" s="46"/>
      <c r="AK51" s="46"/>
      <c r="AL51" s="46"/>
      <c r="AM51" s="46"/>
      <c r="AN51" s="35">
        <f t="shared" si="25"/>
        <v>0</v>
      </c>
      <c r="AO51" s="101"/>
      <c r="AP51" s="74"/>
      <c r="AQ51" s="74"/>
      <c r="AR51" s="74"/>
      <c r="AS51" s="35">
        <f t="shared" si="8"/>
        <v>0</v>
      </c>
      <c r="AT51" s="101"/>
      <c r="AU51" s="74"/>
      <c r="AV51" s="74"/>
      <c r="AW51" s="74"/>
      <c r="AX51" s="154">
        <f t="shared" si="9"/>
        <v>0</v>
      </c>
      <c r="AY51" s="161"/>
      <c r="AZ51" s="161"/>
      <c r="BA51" s="154"/>
      <c r="BB51" s="161">
        <f t="shared" si="3"/>
        <v>0</v>
      </c>
      <c r="BC51" s="90"/>
      <c r="BD51" s="74"/>
      <c r="BE51" s="74"/>
      <c r="BF51" s="74"/>
      <c r="BG51" s="74"/>
      <c r="BH51" s="154">
        <f t="shared" si="26"/>
        <v>0</v>
      </c>
      <c r="BI51" s="161"/>
      <c r="BJ51" s="161"/>
      <c r="BK51" s="161"/>
      <c r="BL51" s="161"/>
      <c r="BM51" s="161"/>
      <c r="BN51" s="161">
        <f t="shared" si="27"/>
        <v>0</v>
      </c>
      <c r="BO51" s="101"/>
      <c r="BP51" s="74"/>
      <c r="BQ51" s="74"/>
      <c r="BR51" s="74"/>
      <c r="BS51" s="154">
        <f t="shared" si="28"/>
        <v>0</v>
      </c>
      <c r="BT51" s="16"/>
      <c r="BU51" s="16"/>
      <c r="BV51" s="16"/>
      <c r="BW51" s="16"/>
      <c r="BX51" s="16"/>
      <c r="BY51" s="161">
        <f t="shared" si="4"/>
        <v>0</v>
      </c>
      <c r="BZ51" s="90"/>
      <c r="CA51" s="74"/>
      <c r="CB51" s="74"/>
      <c r="CC51" s="74"/>
      <c r="CD51" s="74"/>
      <c r="CE51" s="35">
        <f t="shared" si="5"/>
        <v>0</v>
      </c>
      <c r="CF51" s="101"/>
      <c r="CG51" s="74"/>
      <c r="CH51" s="74"/>
      <c r="CI51" s="74"/>
      <c r="CJ51" s="35">
        <f t="shared" si="6"/>
        <v>0</v>
      </c>
      <c r="CK51" s="101"/>
      <c r="CL51" s="74"/>
      <c r="CM51" s="74"/>
      <c r="CN51" s="74"/>
      <c r="CO51" s="35">
        <f t="shared" si="29"/>
        <v>0</v>
      </c>
      <c r="CP51" s="101"/>
      <c r="CQ51" s="90"/>
      <c r="CR51" s="90"/>
      <c r="CS51" s="90"/>
      <c r="CT51" s="90"/>
      <c r="CU51" s="35">
        <f t="shared" si="30"/>
        <v>0</v>
      </c>
      <c r="CV51" s="109">
        <f t="shared" si="7"/>
        <v>20</v>
      </c>
    </row>
    <row r="52" spans="1:100" ht="18">
      <c r="A52" s="78" t="s">
        <v>88</v>
      </c>
      <c r="B52" s="116"/>
      <c r="C52" s="117"/>
      <c r="D52" s="117"/>
      <c r="E52" s="117"/>
      <c r="F52" s="117"/>
      <c r="G52" s="117"/>
      <c r="H52" s="117"/>
      <c r="I52" s="117">
        <v>0</v>
      </c>
      <c r="J52" s="187"/>
      <c r="K52" s="187"/>
      <c r="L52" s="187"/>
      <c r="M52" s="187"/>
      <c r="N52" s="187"/>
      <c r="O52" s="154">
        <f t="shared" si="0"/>
        <v>0</v>
      </c>
      <c r="P52" s="203"/>
      <c r="Q52" s="203"/>
      <c r="R52" s="203"/>
      <c r="S52" s="203"/>
      <c r="T52" s="161"/>
      <c r="U52" s="161"/>
      <c r="V52" s="161">
        <f t="shared" si="1"/>
        <v>0</v>
      </c>
      <c r="W52" s="159"/>
      <c r="X52" s="117"/>
      <c r="Y52" s="117"/>
      <c r="Z52" s="120"/>
      <c r="AA52" s="157">
        <f>SUM(W52:Y52:Z52)</f>
        <v>0</v>
      </c>
      <c r="AB52" s="16"/>
      <c r="AC52" s="16"/>
      <c r="AD52" s="16"/>
      <c r="AE52" s="16"/>
      <c r="AF52" s="161">
        <f t="shared" si="2"/>
        <v>0</v>
      </c>
      <c r="AG52" s="159"/>
      <c r="AH52" s="117"/>
      <c r="AI52" s="117"/>
      <c r="AJ52" s="117"/>
      <c r="AK52" s="117"/>
      <c r="AL52" s="117"/>
      <c r="AM52" s="117"/>
      <c r="AN52" s="118">
        <f t="shared" si="25"/>
        <v>0</v>
      </c>
      <c r="AO52" s="119"/>
      <c r="AP52" s="120"/>
      <c r="AQ52" s="120"/>
      <c r="AR52" s="120"/>
      <c r="AS52" s="118">
        <f t="shared" si="8"/>
        <v>0</v>
      </c>
      <c r="AT52" s="119"/>
      <c r="AU52" s="120"/>
      <c r="AV52" s="120"/>
      <c r="AW52" s="120"/>
      <c r="AX52" s="157">
        <f t="shared" si="9"/>
        <v>0</v>
      </c>
      <c r="AY52" s="161"/>
      <c r="AZ52" s="161"/>
      <c r="BA52" s="154"/>
      <c r="BB52" s="161">
        <f t="shared" si="3"/>
        <v>0</v>
      </c>
      <c r="BC52" s="121"/>
      <c r="BD52" s="120"/>
      <c r="BE52" s="120"/>
      <c r="BF52" s="120"/>
      <c r="BG52" s="120"/>
      <c r="BH52" s="157">
        <f t="shared" si="26"/>
        <v>0</v>
      </c>
      <c r="BI52" s="161"/>
      <c r="BJ52" s="161"/>
      <c r="BK52" s="161"/>
      <c r="BL52" s="161"/>
      <c r="BM52" s="161"/>
      <c r="BN52" s="161">
        <f t="shared" si="27"/>
        <v>0</v>
      </c>
      <c r="BO52" s="119"/>
      <c r="BP52" s="120"/>
      <c r="BQ52" s="120"/>
      <c r="BR52" s="120"/>
      <c r="BS52" s="154">
        <f t="shared" si="28"/>
        <v>0</v>
      </c>
      <c r="BT52" s="16"/>
      <c r="BU52" s="16"/>
      <c r="BV52" s="16"/>
      <c r="BW52" s="16"/>
      <c r="BX52" s="16"/>
      <c r="BY52" s="161">
        <f t="shared" si="4"/>
        <v>0</v>
      </c>
      <c r="BZ52" s="121"/>
      <c r="CA52" s="120"/>
      <c r="CB52" s="120"/>
      <c r="CC52" s="120"/>
      <c r="CD52" s="120"/>
      <c r="CE52" s="118">
        <f t="shared" si="5"/>
        <v>0</v>
      </c>
      <c r="CF52" s="119"/>
      <c r="CG52" s="120"/>
      <c r="CH52" s="120"/>
      <c r="CI52" s="120"/>
      <c r="CJ52" s="118">
        <f t="shared" si="6"/>
        <v>0</v>
      </c>
      <c r="CK52" s="119"/>
      <c r="CL52" s="120"/>
      <c r="CM52" s="120"/>
      <c r="CN52" s="120"/>
      <c r="CO52" s="118">
        <f t="shared" si="29"/>
        <v>0</v>
      </c>
      <c r="CP52" s="119"/>
      <c r="CQ52" s="121"/>
      <c r="CR52" s="121"/>
      <c r="CS52" s="121"/>
      <c r="CT52" s="121"/>
      <c r="CU52" s="118">
        <f t="shared" si="30"/>
        <v>0</v>
      </c>
      <c r="CV52" s="109">
        <f t="shared" si="7"/>
        <v>0</v>
      </c>
    </row>
    <row r="53" spans="1:100" ht="18">
      <c r="A53" s="78" t="s">
        <v>130</v>
      </c>
      <c r="B53" s="116"/>
      <c r="C53" s="117"/>
      <c r="D53" s="117">
        <v>1</v>
      </c>
      <c r="E53" s="117"/>
      <c r="F53" s="117"/>
      <c r="G53" s="117"/>
      <c r="H53" s="117"/>
      <c r="I53" s="117"/>
      <c r="J53" s="187"/>
      <c r="K53" s="187"/>
      <c r="L53" s="187"/>
      <c r="M53" s="187"/>
      <c r="N53" s="187"/>
      <c r="O53" s="154">
        <f t="shared" si="0"/>
        <v>1</v>
      </c>
      <c r="P53" s="204"/>
      <c r="Q53" s="204"/>
      <c r="R53" s="204"/>
      <c r="S53" s="204"/>
      <c r="T53" s="195"/>
      <c r="U53" s="195"/>
      <c r="V53" s="161">
        <f t="shared" si="1"/>
        <v>0</v>
      </c>
      <c r="W53" s="159"/>
      <c r="X53" s="117"/>
      <c r="Y53" s="117"/>
      <c r="Z53" s="120"/>
      <c r="AA53" s="157">
        <f>SUM(W53:Y53:Z53)</f>
        <v>0</v>
      </c>
      <c r="AB53" s="205"/>
      <c r="AC53" s="205"/>
      <c r="AD53" s="205"/>
      <c r="AE53" s="205"/>
      <c r="AF53" s="161">
        <f t="shared" si="2"/>
        <v>0</v>
      </c>
      <c r="AG53" s="159"/>
      <c r="AH53" s="117"/>
      <c r="AI53" s="117"/>
      <c r="AJ53" s="117"/>
      <c r="AK53" s="117"/>
      <c r="AL53" s="117"/>
      <c r="AM53" s="117"/>
      <c r="AN53" s="118">
        <f t="shared" si="25"/>
        <v>0</v>
      </c>
      <c r="AO53" s="119"/>
      <c r="AP53" s="120"/>
      <c r="AQ53" s="120"/>
      <c r="AR53" s="120"/>
      <c r="AS53" s="118">
        <f t="shared" si="8"/>
        <v>0</v>
      </c>
      <c r="AT53" s="119"/>
      <c r="AU53" s="120"/>
      <c r="AV53" s="120"/>
      <c r="AW53" s="120"/>
      <c r="AX53" s="157">
        <f t="shared" si="9"/>
        <v>0</v>
      </c>
      <c r="AY53" s="161"/>
      <c r="AZ53" s="161"/>
      <c r="BA53" s="154"/>
      <c r="BB53" s="161">
        <f t="shared" si="3"/>
        <v>0</v>
      </c>
      <c r="BC53" s="121"/>
      <c r="BD53" s="120"/>
      <c r="BE53" s="120"/>
      <c r="BF53" s="120"/>
      <c r="BG53" s="120"/>
      <c r="BH53" s="157">
        <f t="shared" si="26"/>
        <v>0</v>
      </c>
      <c r="BI53" s="161"/>
      <c r="BJ53" s="161"/>
      <c r="BK53" s="161"/>
      <c r="BL53" s="161"/>
      <c r="BM53" s="161"/>
      <c r="BN53" s="161">
        <f t="shared" si="27"/>
        <v>0</v>
      </c>
      <c r="BO53" s="119"/>
      <c r="BP53" s="120"/>
      <c r="BQ53" s="120"/>
      <c r="BR53" s="120"/>
      <c r="BS53" s="154">
        <f t="shared" si="28"/>
        <v>0</v>
      </c>
      <c r="BT53" s="16"/>
      <c r="BU53" s="16"/>
      <c r="BV53" s="16"/>
      <c r="BW53" s="16"/>
      <c r="BX53" s="16"/>
      <c r="BY53" s="161">
        <f t="shared" si="4"/>
        <v>0</v>
      </c>
      <c r="BZ53" s="121"/>
      <c r="CA53" s="120"/>
      <c r="CB53" s="120"/>
      <c r="CC53" s="120"/>
      <c r="CD53" s="120"/>
      <c r="CE53" s="118">
        <f t="shared" si="5"/>
        <v>0</v>
      </c>
      <c r="CF53" s="119"/>
      <c r="CG53" s="120"/>
      <c r="CH53" s="120"/>
      <c r="CI53" s="120"/>
      <c r="CJ53" s="118">
        <f t="shared" si="6"/>
        <v>0</v>
      </c>
      <c r="CK53" s="119"/>
      <c r="CL53" s="120"/>
      <c r="CM53" s="120"/>
      <c r="CN53" s="120"/>
      <c r="CO53" s="118">
        <f t="shared" si="29"/>
        <v>0</v>
      </c>
      <c r="CP53" s="119"/>
      <c r="CQ53" s="121"/>
      <c r="CR53" s="121"/>
      <c r="CS53" s="121"/>
      <c r="CT53" s="121"/>
      <c r="CU53" s="118">
        <f t="shared" si="30"/>
        <v>0</v>
      </c>
      <c r="CV53" s="109">
        <f t="shared" si="7"/>
        <v>1</v>
      </c>
    </row>
    <row r="54" spans="1:100" ht="18.75" thickBot="1">
      <c r="A54" s="61" t="s">
        <v>94</v>
      </c>
      <c r="B54" s="98"/>
      <c r="C54" s="99"/>
      <c r="D54" s="99"/>
      <c r="E54" s="99"/>
      <c r="F54" s="99"/>
      <c r="G54" s="99"/>
      <c r="H54" s="99"/>
      <c r="I54" s="99"/>
      <c r="J54" s="188"/>
      <c r="K54" s="188">
        <v>1</v>
      </c>
      <c r="L54" s="188">
        <v>1</v>
      </c>
      <c r="M54" s="188"/>
      <c r="N54" s="188"/>
      <c r="O54" s="154">
        <f t="shared" si="0"/>
        <v>2</v>
      </c>
      <c r="P54" s="168"/>
      <c r="Q54" s="168"/>
      <c r="R54" s="168"/>
      <c r="S54" s="168"/>
      <c r="T54" s="168"/>
      <c r="U54" s="168"/>
      <c r="V54" s="161">
        <f t="shared" si="1"/>
        <v>0</v>
      </c>
      <c r="W54" s="160"/>
      <c r="X54" s="99"/>
      <c r="Y54" s="99"/>
      <c r="Z54" s="103"/>
      <c r="AA54" s="158">
        <f>SUM(W54:Y54:Z54)</f>
        <v>0</v>
      </c>
      <c r="AB54" s="165"/>
      <c r="AC54" s="165"/>
      <c r="AD54" s="165"/>
      <c r="AE54" s="165"/>
      <c r="AF54" s="161">
        <f t="shared" si="2"/>
        <v>0</v>
      </c>
      <c r="AG54" s="160"/>
      <c r="AH54" s="99"/>
      <c r="AI54" s="99"/>
      <c r="AJ54" s="99"/>
      <c r="AK54" s="99"/>
      <c r="AL54" s="99"/>
      <c r="AM54" s="99"/>
      <c r="AN54" s="100">
        <f t="shared" si="25"/>
        <v>0</v>
      </c>
      <c r="AO54" s="102"/>
      <c r="AP54" s="103"/>
      <c r="AQ54" s="103"/>
      <c r="AR54" s="103"/>
      <c r="AS54" s="100">
        <f t="shared" si="8"/>
        <v>0</v>
      </c>
      <c r="AT54" s="102"/>
      <c r="AU54" s="103"/>
      <c r="AV54" s="103"/>
      <c r="AW54" s="103"/>
      <c r="AX54" s="158">
        <f t="shared" si="9"/>
        <v>0</v>
      </c>
      <c r="AY54" s="161"/>
      <c r="AZ54" s="161"/>
      <c r="BA54" s="154"/>
      <c r="BB54" s="196">
        <f t="shared" si="3"/>
        <v>0</v>
      </c>
      <c r="BC54" s="166"/>
      <c r="BD54" s="103"/>
      <c r="BE54" s="103"/>
      <c r="BF54" s="103"/>
      <c r="BG54" s="103"/>
      <c r="BH54" s="158">
        <f t="shared" si="26"/>
        <v>0</v>
      </c>
      <c r="BI54" s="161"/>
      <c r="BJ54" s="161"/>
      <c r="BK54" s="161"/>
      <c r="BL54" s="161"/>
      <c r="BM54" s="161"/>
      <c r="BN54" s="161">
        <f t="shared" si="27"/>
        <v>0</v>
      </c>
      <c r="BO54" s="102"/>
      <c r="BP54" s="103"/>
      <c r="BQ54" s="103"/>
      <c r="BR54" s="103"/>
      <c r="BS54" s="154">
        <f t="shared" si="28"/>
        <v>0</v>
      </c>
      <c r="BT54" s="16"/>
      <c r="BU54" s="16"/>
      <c r="BV54" s="16"/>
      <c r="BW54" s="16"/>
      <c r="BX54" s="16"/>
      <c r="BY54" s="161">
        <f t="shared" si="4"/>
        <v>0</v>
      </c>
      <c r="BZ54" s="166"/>
      <c r="CA54" s="103"/>
      <c r="CB54" s="103"/>
      <c r="CC54" s="103"/>
      <c r="CD54" s="103"/>
      <c r="CE54" s="100">
        <f t="shared" si="5"/>
        <v>0</v>
      </c>
      <c r="CF54" s="102"/>
      <c r="CG54" s="103"/>
      <c r="CH54" s="103"/>
      <c r="CI54" s="103"/>
      <c r="CJ54" s="100">
        <f t="shared" si="6"/>
        <v>0</v>
      </c>
      <c r="CK54" s="102"/>
      <c r="CL54" s="103"/>
      <c r="CM54" s="103"/>
      <c r="CN54" s="103"/>
      <c r="CO54" s="100">
        <f t="shared" si="29"/>
        <v>0</v>
      </c>
      <c r="CP54" s="102"/>
      <c r="CQ54" s="166"/>
      <c r="CR54" s="103"/>
      <c r="CS54" s="103"/>
      <c r="CT54" s="103"/>
      <c r="CU54" s="100">
        <f t="shared" si="30"/>
        <v>0</v>
      </c>
      <c r="CV54" s="109">
        <f t="shared" si="7"/>
        <v>2</v>
      </c>
    </row>
  </sheetData>
  <sheetProtection/>
  <mergeCells count="12">
    <mergeCell ref="CV9:CV10"/>
    <mergeCell ref="AO9:AS9"/>
    <mergeCell ref="BC9:BH9"/>
    <mergeCell ref="AG9:AN9"/>
    <mergeCell ref="AT9:AX9"/>
    <mergeCell ref="CP9:CU9"/>
    <mergeCell ref="W9:AA9"/>
    <mergeCell ref="B9:O9"/>
    <mergeCell ref="BZ9:CE9"/>
    <mergeCell ref="BO9:BS9"/>
    <mergeCell ref="CF9:CJ9"/>
    <mergeCell ref="CK9:CO9"/>
  </mergeCells>
  <printOptions/>
  <pageMargins left="0.3937007874015748" right="0" top="0" bottom="0" header="0" footer="0"/>
  <pageSetup fitToWidth="2" fitToHeight="1" horizontalDpi="300" verticalDpi="300" orientation="landscape" paperSize="8" scale="65" r:id="rId2"/>
  <ignoredErrors>
    <ignoredError sqref="CD38:CE38 BZ38 CE37 AS37 BH37 CO37 CG37:CJ38 BO38 AM37:AN37 AM38:AS38 CU37:CU38 CU29 CO29 AN29 AS29 AX29 BH29 CE29 CJ29 AA37:AA38 AA29 BF38 AU37:AX38 AH37:AI38 BC38:BD38 CO38 BH38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workbookViewId="0" topLeftCell="A1">
      <selection activeCell="M13" sqref="M13"/>
    </sheetView>
  </sheetViews>
  <sheetFormatPr defaultColWidth="9.140625" defaultRowHeight="12.75"/>
  <cols>
    <col min="1" max="1" width="57.00390625" style="0" customWidth="1"/>
    <col min="2" max="2" width="29.140625" style="0" customWidth="1"/>
    <col min="3" max="3" width="2.57421875" style="0" customWidth="1"/>
    <col min="4" max="4" width="15.7109375" style="0" customWidth="1"/>
    <col min="5" max="5" width="3.00390625" style="0" customWidth="1"/>
    <col min="6" max="6" width="15.7109375" style="0" customWidth="1"/>
  </cols>
  <sheetData>
    <row r="1" spans="2:7" s="2" customFormat="1" ht="12.75">
      <c r="B1" s="3"/>
      <c r="C1" s="3"/>
      <c r="D1" s="3"/>
      <c r="E1" s="3"/>
      <c r="F1" s="3"/>
      <c r="G1" s="3"/>
    </row>
    <row r="2" spans="2:7" s="2" customFormat="1" ht="12.75">
      <c r="B2" s="3"/>
      <c r="C2" s="3"/>
      <c r="D2" s="3"/>
      <c r="E2" s="3"/>
      <c r="F2" s="3"/>
      <c r="G2" s="3"/>
    </row>
    <row r="3" spans="2:7" s="2" customFormat="1" ht="12.75">
      <c r="B3" s="3"/>
      <c r="C3" s="3"/>
      <c r="D3" s="3"/>
      <c r="E3" s="3"/>
      <c r="F3" s="3"/>
      <c r="G3" s="3"/>
    </row>
    <row r="4" spans="2:7" s="2" customFormat="1" ht="12.75">
      <c r="B4" s="3"/>
      <c r="C4" s="3"/>
      <c r="D4" s="3"/>
      <c r="E4" s="3"/>
      <c r="F4" s="3"/>
      <c r="G4" s="3"/>
    </row>
    <row r="5" spans="1:7" s="2" customFormat="1" ht="12.75">
      <c r="A5" s="2" t="s">
        <v>8</v>
      </c>
      <c r="B5" s="3"/>
      <c r="C5" s="3"/>
      <c r="D5" s="3"/>
      <c r="E5" s="3"/>
      <c r="F5" s="3"/>
      <c r="G5" s="3"/>
    </row>
    <row r="6" spans="1:7" s="2" customFormat="1" ht="12.75">
      <c r="A6" s="2" t="s">
        <v>9</v>
      </c>
      <c r="B6" s="3"/>
      <c r="C6" s="3"/>
      <c r="D6" s="3"/>
      <c r="E6" s="3"/>
      <c r="F6" s="3"/>
      <c r="G6" s="3"/>
    </row>
    <row r="7" spans="1:7" s="2" customFormat="1" ht="13.5" thickBot="1">
      <c r="A7" s="1"/>
      <c r="B7" s="6"/>
      <c r="C7" s="4"/>
      <c r="D7" s="4"/>
      <c r="E7" s="3"/>
      <c r="F7" s="3"/>
      <c r="G7" s="3"/>
    </row>
    <row r="8" spans="1:7" ht="39" thickBot="1">
      <c r="A8" s="8" t="s">
        <v>132</v>
      </c>
      <c r="B8" s="8" t="s">
        <v>60</v>
      </c>
      <c r="C8" s="9"/>
      <c r="D8" s="8" t="s">
        <v>22</v>
      </c>
      <c r="E8" s="13"/>
      <c r="F8" s="8" t="s">
        <v>23</v>
      </c>
      <c r="G8" s="7"/>
    </row>
    <row r="9" spans="1:6" ht="13.5" thickBot="1">
      <c r="A9" s="28"/>
      <c r="B9" s="49" t="s">
        <v>10</v>
      </c>
      <c r="C9" s="15"/>
      <c r="D9" s="11" t="s">
        <v>1</v>
      </c>
      <c r="E9" s="14"/>
      <c r="F9" s="10" t="s">
        <v>21</v>
      </c>
    </row>
    <row r="10" spans="1:6" ht="12.75">
      <c r="A10" s="75" t="s">
        <v>2</v>
      </c>
      <c r="B10" s="21"/>
      <c r="C10" s="26"/>
      <c r="D10" s="21"/>
      <c r="E10" s="26"/>
      <c r="F10" s="21"/>
    </row>
    <row r="11" spans="1:6" ht="12.75">
      <c r="A11" s="17" t="s">
        <v>29</v>
      </c>
      <c r="B11" s="79">
        <f>DETALHADO!CV12</f>
        <v>170</v>
      </c>
      <c r="C11" s="20"/>
      <c r="D11" s="22">
        <v>0</v>
      </c>
      <c r="E11" s="20"/>
      <c r="F11" s="22">
        <f>B11+D11</f>
        <v>170</v>
      </c>
    </row>
    <row r="12" spans="1:6" ht="12.75">
      <c r="A12" s="17" t="s">
        <v>24</v>
      </c>
      <c r="B12" s="79">
        <f>DETALHADO!CV13</f>
        <v>4</v>
      </c>
      <c r="C12" s="20"/>
      <c r="D12" s="22">
        <v>0</v>
      </c>
      <c r="E12" s="20"/>
      <c r="F12" s="22">
        <f>B12+D12</f>
        <v>4</v>
      </c>
    </row>
    <row r="13" spans="1:6" ht="12.75">
      <c r="A13" s="17" t="s">
        <v>64</v>
      </c>
      <c r="B13" s="79">
        <f>DETALHADO!CV14</f>
        <v>21</v>
      </c>
      <c r="C13" s="20"/>
      <c r="D13" s="22">
        <v>0</v>
      </c>
      <c r="E13" s="20"/>
      <c r="F13" s="22">
        <f>B13+D13</f>
        <v>21</v>
      </c>
    </row>
    <row r="14" spans="1:6" ht="12.75">
      <c r="A14" s="42" t="s">
        <v>6</v>
      </c>
      <c r="B14" s="30"/>
      <c r="C14" s="27"/>
      <c r="D14" s="23"/>
      <c r="E14" s="27"/>
      <c r="F14" s="30"/>
    </row>
    <row r="15" spans="1:6" ht="12.75" hidden="1">
      <c r="A15" s="18" t="s">
        <v>3</v>
      </c>
      <c r="B15" s="79">
        <f>DETALHADO!CV16</f>
        <v>0</v>
      </c>
      <c r="C15" s="20"/>
      <c r="D15" s="22">
        <v>0</v>
      </c>
      <c r="E15" s="20"/>
      <c r="F15" s="22">
        <f aca="true" t="shared" si="0" ref="F15:F53">B15+D15</f>
        <v>0</v>
      </c>
    </row>
    <row r="16" spans="1:6" ht="12.75" hidden="1">
      <c r="A16" s="19" t="s">
        <v>26</v>
      </c>
      <c r="B16" s="79">
        <f>DETALHADO!CV17</f>
        <v>0</v>
      </c>
      <c r="C16" s="20"/>
      <c r="D16" s="22">
        <v>0</v>
      </c>
      <c r="E16" s="20"/>
      <c r="F16" s="22">
        <f t="shared" si="0"/>
        <v>0</v>
      </c>
    </row>
    <row r="17" spans="1:6" ht="12.75">
      <c r="A17" s="19" t="s">
        <v>40</v>
      </c>
      <c r="B17" s="79">
        <f>DETALHADO!CV18</f>
        <v>4</v>
      </c>
      <c r="C17" s="20"/>
      <c r="D17" s="22">
        <v>0</v>
      </c>
      <c r="E17" s="20"/>
      <c r="F17" s="22">
        <f t="shared" si="0"/>
        <v>4</v>
      </c>
    </row>
    <row r="18" spans="1:6" ht="12.75">
      <c r="A18" s="19" t="s">
        <v>45</v>
      </c>
      <c r="B18" s="79">
        <f>DETALHADO!CV19</f>
        <v>2</v>
      </c>
      <c r="C18" s="20"/>
      <c r="D18" s="22">
        <v>0</v>
      </c>
      <c r="E18" s="20"/>
      <c r="F18" s="22">
        <f t="shared" si="0"/>
        <v>2</v>
      </c>
    </row>
    <row r="19" spans="1:6" ht="12.75">
      <c r="A19" s="19" t="s">
        <v>41</v>
      </c>
      <c r="B19" s="79">
        <f>DETALHADO!CV20</f>
        <v>4</v>
      </c>
      <c r="C19" s="20"/>
      <c r="D19" s="22">
        <v>0</v>
      </c>
      <c r="E19" s="20"/>
      <c r="F19" s="22">
        <f t="shared" si="0"/>
        <v>4</v>
      </c>
    </row>
    <row r="20" spans="1:6" ht="12.75">
      <c r="A20" s="42" t="s">
        <v>19</v>
      </c>
      <c r="B20" s="30"/>
      <c r="C20" s="27"/>
      <c r="D20" s="23"/>
      <c r="E20" s="27"/>
      <c r="F20" s="30"/>
    </row>
    <row r="21" spans="1:6" ht="12.75">
      <c r="A21" s="12" t="s">
        <v>31</v>
      </c>
      <c r="B21" s="79">
        <f>DETALHADO!CV22</f>
        <v>2</v>
      </c>
      <c r="C21" s="20"/>
      <c r="D21" s="22">
        <v>0</v>
      </c>
      <c r="E21" s="20"/>
      <c r="F21" s="22">
        <f t="shared" si="0"/>
        <v>2</v>
      </c>
    </row>
    <row r="22" spans="1:6" ht="12.75">
      <c r="A22" s="12" t="s">
        <v>30</v>
      </c>
      <c r="B22" s="79">
        <f>DETALHADO!CV23</f>
        <v>16</v>
      </c>
      <c r="C22" s="20"/>
      <c r="D22" s="22">
        <v>0</v>
      </c>
      <c r="E22" s="20"/>
      <c r="F22" s="22">
        <f t="shared" si="0"/>
        <v>16</v>
      </c>
    </row>
    <row r="23" spans="1:6" ht="12.75" hidden="1">
      <c r="A23" s="12" t="s">
        <v>43</v>
      </c>
      <c r="B23" s="79">
        <f>DETALHADO!CV24</f>
        <v>0</v>
      </c>
      <c r="C23" s="20"/>
      <c r="D23" s="22">
        <v>0</v>
      </c>
      <c r="E23" s="20"/>
      <c r="F23" s="22">
        <f t="shared" si="0"/>
        <v>0</v>
      </c>
    </row>
    <row r="24" spans="1:6" ht="12.75" hidden="1">
      <c r="A24" s="12" t="s">
        <v>25</v>
      </c>
      <c r="B24" s="79">
        <f>DETALHADO!CV25</f>
        <v>0</v>
      </c>
      <c r="C24" s="20"/>
      <c r="D24" s="22">
        <v>0</v>
      </c>
      <c r="E24" s="20"/>
      <c r="F24" s="22">
        <f t="shared" si="0"/>
        <v>0</v>
      </c>
    </row>
    <row r="25" spans="1:6" ht="12.75">
      <c r="A25" s="47" t="s">
        <v>34</v>
      </c>
      <c r="B25" s="30"/>
      <c r="C25" s="27"/>
      <c r="D25" s="23"/>
      <c r="E25" s="27"/>
      <c r="F25" s="30"/>
    </row>
    <row r="26" spans="1:6" ht="12.75" hidden="1">
      <c r="A26" s="37" t="s">
        <v>35</v>
      </c>
      <c r="B26" s="79">
        <f>DETALHADO!CV27</f>
        <v>0</v>
      </c>
      <c r="C26" s="20"/>
      <c r="D26" s="22">
        <v>0</v>
      </c>
      <c r="E26" s="20"/>
      <c r="F26" s="22">
        <f t="shared" si="0"/>
        <v>0</v>
      </c>
    </row>
    <row r="27" spans="1:6" ht="12.75">
      <c r="A27" s="44" t="s">
        <v>97</v>
      </c>
      <c r="B27" s="79">
        <f>DETALHADO!CV28</f>
        <v>17</v>
      </c>
      <c r="C27" s="20"/>
      <c r="D27" s="22">
        <v>0</v>
      </c>
      <c r="E27" s="20"/>
      <c r="F27" s="22">
        <f t="shared" si="0"/>
        <v>17</v>
      </c>
    </row>
    <row r="28" spans="1:6" ht="12.75">
      <c r="A28" s="44" t="s">
        <v>96</v>
      </c>
      <c r="B28" s="79">
        <f>DETALHADO!CV29</f>
        <v>137</v>
      </c>
      <c r="C28" s="20"/>
      <c r="D28" s="22">
        <v>0</v>
      </c>
      <c r="E28" s="20"/>
      <c r="F28" s="22">
        <f t="shared" si="0"/>
        <v>137</v>
      </c>
    </row>
    <row r="29" spans="1:6" ht="12.75" hidden="1">
      <c r="A29" s="44" t="s">
        <v>57</v>
      </c>
      <c r="B29" s="79">
        <f>DETALHADO!CV30</f>
        <v>0</v>
      </c>
      <c r="C29" s="20"/>
      <c r="D29" s="22">
        <v>0</v>
      </c>
      <c r="E29" s="20"/>
      <c r="F29" s="22">
        <f t="shared" si="0"/>
        <v>0</v>
      </c>
    </row>
    <row r="30" spans="1:6" ht="12.75" hidden="1">
      <c r="A30" s="44" t="s">
        <v>36</v>
      </c>
      <c r="B30" s="79">
        <f>DETALHADO!CV31</f>
        <v>0</v>
      </c>
      <c r="C30" s="20"/>
      <c r="D30" s="22">
        <v>0</v>
      </c>
      <c r="E30" s="20"/>
      <c r="F30" s="22">
        <f t="shared" si="0"/>
        <v>0</v>
      </c>
    </row>
    <row r="31" spans="1:6" ht="12.75" hidden="1">
      <c r="A31" s="44" t="s">
        <v>98</v>
      </c>
      <c r="B31" s="79">
        <f>DETALHADO!CV32</f>
        <v>0</v>
      </c>
      <c r="C31" s="20"/>
      <c r="D31" s="22">
        <v>0</v>
      </c>
      <c r="E31" s="20"/>
      <c r="F31" s="22">
        <f t="shared" si="0"/>
        <v>0</v>
      </c>
    </row>
    <row r="32" spans="1:6" ht="12.75">
      <c r="A32" s="44" t="s">
        <v>99</v>
      </c>
      <c r="B32" s="79">
        <f>DETALHADO!CV33</f>
        <v>1</v>
      </c>
      <c r="C32" s="20"/>
      <c r="D32" s="22">
        <v>0</v>
      </c>
      <c r="E32" s="20"/>
      <c r="F32" s="22">
        <f t="shared" si="0"/>
        <v>1</v>
      </c>
    </row>
    <row r="33" spans="1:6" ht="12.75" hidden="1">
      <c r="A33" s="44" t="s">
        <v>100</v>
      </c>
      <c r="B33" s="79">
        <f>DETALHADO!CV34</f>
        <v>0</v>
      </c>
      <c r="C33" s="20"/>
      <c r="D33" s="22">
        <v>0</v>
      </c>
      <c r="E33" s="20"/>
      <c r="F33" s="22">
        <f t="shared" si="0"/>
        <v>0</v>
      </c>
    </row>
    <row r="34" spans="1:6" ht="12.75">
      <c r="A34" s="47" t="s">
        <v>17</v>
      </c>
      <c r="B34" s="30"/>
      <c r="C34" s="27"/>
      <c r="D34" s="23"/>
      <c r="E34" s="27"/>
      <c r="F34" s="30"/>
    </row>
    <row r="35" spans="1:6" ht="12.75" hidden="1">
      <c r="A35" s="44" t="s">
        <v>39</v>
      </c>
      <c r="B35" s="79">
        <f>DETALHADO!CV36</f>
        <v>0</v>
      </c>
      <c r="C35" s="20"/>
      <c r="D35" s="22">
        <v>0</v>
      </c>
      <c r="E35" s="20"/>
      <c r="F35" s="22">
        <f t="shared" si="0"/>
        <v>0</v>
      </c>
    </row>
    <row r="36" spans="1:6" ht="12.75">
      <c r="A36" s="44" t="s">
        <v>38</v>
      </c>
      <c r="B36" s="79">
        <f>DETALHADO!CV37</f>
        <v>150</v>
      </c>
      <c r="C36" s="20"/>
      <c r="D36" s="22">
        <v>0</v>
      </c>
      <c r="E36" s="20"/>
      <c r="F36" s="22">
        <f t="shared" si="0"/>
        <v>150</v>
      </c>
    </row>
    <row r="37" spans="1:6" ht="12.75">
      <c r="A37" s="44" t="s">
        <v>18</v>
      </c>
      <c r="B37" s="79">
        <f>DETALHADO!CV38</f>
        <v>170</v>
      </c>
      <c r="C37" s="20"/>
      <c r="D37" s="22">
        <v>0</v>
      </c>
      <c r="E37" s="20"/>
      <c r="F37" s="22">
        <f t="shared" si="0"/>
        <v>170</v>
      </c>
    </row>
    <row r="38" spans="1:6" ht="12.75" hidden="1">
      <c r="A38" s="44" t="s">
        <v>13</v>
      </c>
      <c r="B38" s="79">
        <f>DETALHADO!CV39</f>
        <v>0</v>
      </c>
      <c r="C38" s="20"/>
      <c r="D38" s="22">
        <v>0</v>
      </c>
      <c r="E38" s="20"/>
      <c r="F38" s="22">
        <f t="shared" si="0"/>
        <v>0</v>
      </c>
    </row>
    <row r="39" spans="1:6" ht="12.75" hidden="1">
      <c r="A39" s="44" t="s">
        <v>14</v>
      </c>
      <c r="B39" s="79">
        <f>DETALHADO!CV40</f>
        <v>0</v>
      </c>
      <c r="C39" s="20"/>
      <c r="D39" s="22">
        <v>0</v>
      </c>
      <c r="E39" s="20"/>
      <c r="F39" s="22">
        <f t="shared" si="0"/>
        <v>0</v>
      </c>
    </row>
    <row r="40" spans="1:6" ht="12.75" hidden="1">
      <c r="A40" s="44" t="s">
        <v>58</v>
      </c>
      <c r="B40" s="79">
        <f>DETALHADO!CV41</f>
        <v>0</v>
      </c>
      <c r="C40" s="20"/>
      <c r="D40" s="22">
        <v>0</v>
      </c>
      <c r="E40" s="20"/>
      <c r="F40" s="22">
        <f t="shared" si="0"/>
        <v>0</v>
      </c>
    </row>
    <row r="41" spans="1:6" ht="12.75" hidden="1">
      <c r="A41" s="44" t="s">
        <v>61</v>
      </c>
      <c r="B41" s="79">
        <f>DETALHADO!CV42</f>
        <v>0</v>
      </c>
      <c r="C41" s="20"/>
      <c r="D41" s="22">
        <v>0</v>
      </c>
      <c r="E41" s="20"/>
      <c r="F41" s="22">
        <f t="shared" si="0"/>
        <v>0</v>
      </c>
    </row>
    <row r="42" spans="1:6" ht="12.75" hidden="1">
      <c r="A42" s="44" t="s">
        <v>46</v>
      </c>
      <c r="B42" s="79">
        <f>DETALHADO!CV43</f>
        <v>0</v>
      </c>
      <c r="C42" s="20"/>
      <c r="D42" s="22">
        <v>0</v>
      </c>
      <c r="E42" s="20"/>
      <c r="F42" s="22">
        <f t="shared" si="0"/>
        <v>0</v>
      </c>
    </row>
    <row r="43" spans="1:6" ht="12.75" hidden="1">
      <c r="A43" s="44" t="s">
        <v>42</v>
      </c>
      <c r="B43" s="79">
        <f>DETALHADO!CV44</f>
        <v>0</v>
      </c>
      <c r="C43" s="20"/>
      <c r="D43" s="24">
        <v>0</v>
      </c>
      <c r="E43" s="20"/>
      <c r="F43" s="22">
        <f t="shared" si="0"/>
        <v>0</v>
      </c>
    </row>
    <row r="44" spans="1:6" ht="12.75" hidden="1">
      <c r="A44" s="47" t="s">
        <v>32</v>
      </c>
      <c r="B44" s="30"/>
      <c r="C44" s="5"/>
      <c r="D44" s="25"/>
      <c r="F44" s="30"/>
    </row>
    <row r="45" spans="1:6" ht="12.75" hidden="1">
      <c r="A45" s="37" t="s">
        <v>33</v>
      </c>
      <c r="B45" s="79">
        <f>DETALHADO!CV46</f>
        <v>0</v>
      </c>
      <c r="C45" s="26"/>
      <c r="D45" s="48">
        <v>0</v>
      </c>
      <c r="E45" s="29"/>
      <c r="F45" s="22">
        <f>B45+D45</f>
        <v>0</v>
      </c>
    </row>
    <row r="46" spans="1:6" ht="12.75">
      <c r="A46" s="47" t="s">
        <v>118</v>
      </c>
      <c r="B46" s="30"/>
      <c r="C46" s="27"/>
      <c r="D46" s="23"/>
      <c r="E46" s="27"/>
      <c r="F46" s="30"/>
    </row>
    <row r="47" spans="1:6" ht="12.75">
      <c r="A47" s="44" t="s">
        <v>37</v>
      </c>
      <c r="B47" s="79">
        <f>DETALHADO!CV48</f>
        <v>0</v>
      </c>
      <c r="C47" s="20"/>
      <c r="D47" s="22">
        <v>0</v>
      </c>
      <c r="E47" s="20"/>
      <c r="F47" s="22">
        <f t="shared" si="0"/>
        <v>0</v>
      </c>
    </row>
    <row r="48" spans="1:6" ht="12.75">
      <c r="A48" s="44" t="s">
        <v>126</v>
      </c>
      <c r="B48" s="79">
        <f>DETALHADO!CV49</f>
        <v>4</v>
      </c>
      <c r="C48" s="20"/>
      <c r="D48" s="22">
        <v>0</v>
      </c>
      <c r="E48" s="20"/>
      <c r="F48" s="22">
        <f t="shared" si="0"/>
        <v>4</v>
      </c>
    </row>
    <row r="49" spans="1:6" ht="12.75">
      <c r="A49" s="44" t="s">
        <v>83</v>
      </c>
      <c r="B49" s="79">
        <f>DETALHADO!CV50</f>
        <v>2</v>
      </c>
      <c r="D49" s="22">
        <v>0</v>
      </c>
      <c r="F49" s="22">
        <f t="shared" si="0"/>
        <v>2</v>
      </c>
    </row>
    <row r="50" spans="1:6" ht="12.75">
      <c r="A50" s="64" t="s">
        <v>81</v>
      </c>
      <c r="B50" s="197">
        <f>DETALHADO!CV51</f>
        <v>20</v>
      </c>
      <c r="D50" s="22">
        <v>0</v>
      </c>
      <c r="F50" s="22">
        <f t="shared" si="0"/>
        <v>20</v>
      </c>
    </row>
    <row r="51" spans="1:6" ht="12.75" hidden="1">
      <c r="A51" s="64" t="s">
        <v>88</v>
      </c>
      <c r="B51" s="206">
        <f>DETALHADO!CV52</f>
        <v>0</v>
      </c>
      <c r="D51" s="22">
        <v>0</v>
      </c>
      <c r="F51" s="22">
        <f t="shared" si="0"/>
        <v>0</v>
      </c>
    </row>
    <row r="52" spans="1:6" ht="12.75">
      <c r="A52" s="64" t="s">
        <v>130</v>
      </c>
      <c r="B52" s="197">
        <f>DETALHADO!CV53</f>
        <v>1</v>
      </c>
      <c r="D52" s="22">
        <v>0</v>
      </c>
      <c r="F52" s="22">
        <f t="shared" si="0"/>
        <v>1</v>
      </c>
    </row>
    <row r="53" spans="1:6" ht="13.5" thickBot="1">
      <c r="A53" s="122" t="s">
        <v>94</v>
      </c>
      <c r="B53" s="80">
        <f>DETALHADO!CV54</f>
        <v>2</v>
      </c>
      <c r="D53" s="81">
        <v>0</v>
      </c>
      <c r="F53" s="81">
        <f t="shared" si="0"/>
        <v>2</v>
      </c>
    </row>
  </sheetData>
  <sheetProtection/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6"/>
  <sheetViews>
    <sheetView zoomScale="80" zoomScaleNormal="80" zoomScalePageLayoutView="0" workbookViewId="0" topLeftCell="A1">
      <selection activeCell="F53" sqref="F53"/>
    </sheetView>
  </sheetViews>
  <sheetFormatPr defaultColWidth="9.140625" defaultRowHeight="12.75"/>
  <cols>
    <col min="1" max="1" width="83.140625" style="0" bestFit="1" customWidth="1"/>
    <col min="2" max="2" width="23.57421875" style="0" customWidth="1"/>
    <col min="3" max="3" width="39.140625" style="0" bestFit="1" customWidth="1"/>
    <col min="4" max="6" width="22.8515625" style="0" customWidth="1"/>
    <col min="7" max="7" width="17.421875" style="0" customWidth="1"/>
  </cols>
  <sheetData>
    <row r="1" spans="3:7" s="2" customFormat="1" ht="12.75">
      <c r="C1" s="3"/>
      <c r="D1" s="3"/>
      <c r="E1" s="3"/>
      <c r="F1" s="3"/>
      <c r="G1" s="3"/>
    </row>
    <row r="2" spans="3:7" s="2" customFormat="1" ht="12.75">
      <c r="C2" s="3"/>
      <c r="D2" s="3"/>
      <c r="E2" s="3"/>
      <c r="F2" s="3"/>
      <c r="G2" s="3"/>
    </row>
    <row r="3" spans="3:7" s="2" customFormat="1" ht="12.75">
      <c r="C3" s="3"/>
      <c r="D3" s="3"/>
      <c r="E3" s="3"/>
      <c r="F3" s="3"/>
      <c r="G3" s="3"/>
    </row>
    <row r="4" spans="3:7" s="2" customFormat="1" ht="12.75">
      <c r="C4" s="3"/>
      <c r="D4" s="3"/>
      <c r="E4" s="3"/>
      <c r="F4" s="3"/>
      <c r="G4" s="3"/>
    </row>
    <row r="5" spans="1:7" s="2" customFormat="1" ht="12.75">
      <c r="A5" s="2" t="s">
        <v>8</v>
      </c>
      <c r="C5" s="3"/>
      <c r="D5" s="3"/>
      <c r="E5" s="3"/>
      <c r="F5" s="3"/>
      <c r="G5" s="3"/>
    </row>
    <row r="6" spans="1:7" s="2" customFormat="1" ht="12.75">
      <c r="A6" s="2" t="s">
        <v>9</v>
      </c>
      <c r="C6" s="3"/>
      <c r="D6" s="3"/>
      <c r="E6" s="3"/>
      <c r="F6" s="3"/>
      <c r="G6" s="3"/>
    </row>
    <row r="7" spans="3:7" s="2" customFormat="1" ht="12.75">
      <c r="C7" s="3"/>
      <c r="D7" s="3"/>
      <c r="E7" s="3"/>
      <c r="F7" s="3"/>
      <c r="G7" s="3"/>
    </row>
    <row r="8" spans="1:7" s="2" customFormat="1" ht="21" thickBot="1">
      <c r="A8" s="63" t="s">
        <v>80</v>
      </c>
      <c r="B8" s="1"/>
      <c r="C8" s="6"/>
      <c r="D8" s="4"/>
      <c r="E8" s="4"/>
      <c r="F8" s="4"/>
      <c r="G8" s="3"/>
    </row>
    <row r="9" spans="1:7" ht="18.75" thickBot="1">
      <c r="A9" s="84" t="s">
        <v>65</v>
      </c>
      <c r="B9" s="84" t="s">
        <v>66</v>
      </c>
      <c r="C9" s="84" t="s">
        <v>67</v>
      </c>
      <c r="D9" s="84" t="s">
        <v>68</v>
      </c>
      <c r="E9" s="110"/>
      <c r="F9" s="110"/>
      <c r="G9" s="5"/>
    </row>
    <row r="10" spans="1:6" ht="13.5" hidden="1" thickBot="1">
      <c r="A10" s="28"/>
      <c r="B10" s="28"/>
      <c r="C10" s="59"/>
      <c r="D10" s="60"/>
      <c r="E10" s="27"/>
      <c r="F10" s="27"/>
    </row>
    <row r="11" spans="1:6" ht="12.75" hidden="1">
      <c r="A11" s="66" t="s">
        <v>2</v>
      </c>
      <c r="B11" s="66"/>
      <c r="C11" s="65"/>
      <c r="D11" s="67"/>
      <c r="E11" s="26"/>
      <c r="F11" s="26"/>
    </row>
    <row r="12" spans="1:6" ht="12.75">
      <c r="A12" s="68" t="s">
        <v>69</v>
      </c>
      <c r="B12" s="136">
        <v>4500</v>
      </c>
      <c r="C12" s="76">
        <f>RESUMIDO!B11</f>
        <v>170</v>
      </c>
      <c r="D12" s="147">
        <f>B12*C12</f>
        <v>765000</v>
      </c>
      <c r="E12" s="111"/>
      <c r="F12" s="111"/>
    </row>
    <row r="13" spans="1:6" ht="12.75">
      <c r="A13" s="68" t="s">
        <v>70</v>
      </c>
      <c r="B13" s="136">
        <v>2500</v>
      </c>
      <c r="C13" s="76">
        <f>RESUMIDO!B12</f>
        <v>4</v>
      </c>
      <c r="D13" s="147">
        <f aca="true" t="shared" si="0" ref="D13:D53">B13*C13</f>
        <v>10000</v>
      </c>
      <c r="E13" s="111"/>
      <c r="F13" s="111"/>
    </row>
    <row r="14" spans="1:6" ht="12.75">
      <c r="A14" s="68" t="s">
        <v>63</v>
      </c>
      <c r="B14" s="136">
        <v>500</v>
      </c>
      <c r="C14" s="76">
        <f>RESUMIDO!B13</f>
        <v>21</v>
      </c>
      <c r="D14" s="147">
        <f t="shared" si="0"/>
        <v>10500</v>
      </c>
      <c r="E14" s="111"/>
      <c r="F14" s="111"/>
    </row>
    <row r="15" spans="1:6" ht="12.75" hidden="1">
      <c r="A15" s="69" t="s">
        <v>6</v>
      </c>
      <c r="B15" s="137"/>
      <c r="C15" s="77"/>
      <c r="D15" s="147">
        <f t="shared" si="0"/>
        <v>0</v>
      </c>
      <c r="E15" s="111"/>
      <c r="F15" s="111"/>
    </row>
    <row r="16" spans="1:6" ht="12.75" hidden="1">
      <c r="A16" s="70" t="s">
        <v>3</v>
      </c>
      <c r="B16" s="136">
        <v>2500</v>
      </c>
      <c r="C16" s="76">
        <f>DETALHADO!CV16</f>
        <v>0</v>
      </c>
      <c r="D16" s="147">
        <f t="shared" si="0"/>
        <v>0</v>
      </c>
      <c r="E16" s="111"/>
      <c r="F16" s="111"/>
    </row>
    <row r="17" spans="1:6" ht="12.75" hidden="1">
      <c r="A17" s="71" t="s">
        <v>26</v>
      </c>
      <c r="B17" s="138">
        <v>3500</v>
      </c>
      <c r="C17" s="76">
        <f>DETALHADO!CV17</f>
        <v>0</v>
      </c>
      <c r="D17" s="147">
        <f t="shared" si="0"/>
        <v>0</v>
      </c>
      <c r="E17" s="111"/>
      <c r="F17" s="111"/>
    </row>
    <row r="18" spans="1:6" ht="12.75" hidden="1">
      <c r="A18" s="71" t="s">
        <v>40</v>
      </c>
      <c r="B18" s="138">
        <v>4500</v>
      </c>
      <c r="C18" s="76">
        <f>DETALHADO!CV18</f>
        <v>4</v>
      </c>
      <c r="D18" s="147">
        <f t="shared" si="0"/>
        <v>18000</v>
      </c>
      <c r="E18" s="111"/>
      <c r="F18" s="111"/>
    </row>
    <row r="19" spans="1:6" ht="12.75" hidden="1">
      <c r="A19" s="71" t="s">
        <v>45</v>
      </c>
      <c r="B19" s="138">
        <v>5000</v>
      </c>
      <c r="C19" s="76">
        <f>DETALHADO!CV19</f>
        <v>2</v>
      </c>
      <c r="D19" s="147">
        <f t="shared" si="0"/>
        <v>10000</v>
      </c>
      <c r="E19" s="111"/>
      <c r="F19" s="111"/>
    </row>
    <row r="20" spans="1:6" ht="12.75">
      <c r="A20" s="71" t="s">
        <v>71</v>
      </c>
      <c r="B20" s="138">
        <v>1000</v>
      </c>
      <c r="C20" s="76">
        <f>RESUMIDO!B19</f>
        <v>4</v>
      </c>
      <c r="D20" s="147">
        <f t="shared" si="0"/>
        <v>4000</v>
      </c>
      <c r="E20" s="111"/>
      <c r="F20" s="111"/>
    </row>
    <row r="21" spans="1:6" ht="12.75" hidden="1">
      <c r="A21" s="69" t="s">
        <v>19</v>
      </c>
      <c r="B21" s="137"/>
      <c r="C21" s="77"/>
      <c r="D21" s="147">
        <f t="shared" si="0"/>
        <v>0</v>
      </c>
      <c r="E21" s="111"/>
      <c r="F21" s="111"/>
    </row>
    <row r="22" spans="1:6" ht="12.75">
      <c r="A22" s="72" t="s">
        <v>72</v>
      </c>
      <c r="B22" s="138">
        <v>25000</v>
      </c>
      <c r="C22" s="76">
        <f>RESUMIDO!B21</f>
        <v>2</v>
      </c>
      <c r="D22" s="147">
        <f t="shared" si="0"/>
        <v>50000</v>
      </c>
      <c r="E22" s="111"/>
      <c r="F22" s="111"/>
    </row>
    <row r="23" spans="1:6" ht="12.75">
      <c r="A23" s="72" t="s">
        <v>73</v>
      </c>
      <c r="B23" s="138">
        <v>10000</v>
      </c>
      <c r="C23" s="76">
        <f>RESUMIDO!B22</f>
        <v>16</v>
      </c>
      <c r="D23" s="147">
        <f t="shared" si="0"/>
        <v>160000</v>
      </c>
      <c r="E23" s="111"/>
      <c r="F23" s="111"/>
    </row>
    <row r="24" spans="1:6" ht="12.75" hidden="1">
      <c r="A24" s="72" t="s">
        <v>43</v>
      </c>
      <c r="B24" s="138">
        <v>6000</v>
      </c>
      <c r="C24" s="76">
        <f>DETALHADO!CV24</f>
        <v>0</v>
      </c>
      <c r="D24" s="147">
        <f t="shared" si="0"/>
        <v>0</v>
      </c>
      <c r="E24" s="111"/>
      <c r="F24" s="111"/>
    </row>
    <row r="25" spans="1:6" ht="12.75" hidden="1">
      <c r="A25" s="72" t="s">
        <v>25</v>
      </c>
      <c r="B25" s="138">
        <v>5000</v>
      </c>
      <c r="C25" s="76">
        <f>DETALHADO!CV25</f>
        <v>0</v>
      </c>
      <c r="D25" s="147">
        <f t="shared" si="0"/>
        <v>0</v>
      </c>
      <c r="E25" s="111"/>
      <c r="F25" s="111"/>
    </row>
    <row r="26" spans="1:6" ht="12.75" hidden="1">
      <c r="A26" s="73" t="s">
        <v>34</v>
      </c>
      <c r="B26" s="139"/>
      <c r="C26" s="77"/>
      <c r="D26" s="147">
        <f t="shared" si="0"/>
        <v>0</v>
      </c>
      <c r="E26" s="111"/>
      <c r="F26" s="111"/>
    </row>
    <row r="27" spans="1:6" ht="12.75" hidden="1">
      <c r="A27" s="46" t="s">
        <v>35</v>
      </c>
      <c r="B27" s="140"/>
      <c r="C27" s="76">
        <f>DETALHADO!CV27</f>
        <v>0</v>
      </c>
      <c r="D27" s="147">
        <f t="shared" si="0"/>
        <v>0</v>
      </c>
      <c r="E27" s="111"/>
      <c r="F27" s="111"/>
    </row>
    <row r="28" spans="1:6" ht="12.75" hidden="1">
      <c r="A28" s="71" t="s">
        <v>11</v>
      </c>
      <c r="B28" s="138"/>
      <c r="C28" s="76">
        <f>DETALHADO!CV28</f>
        <v>17</v>
      </c>
      <c r="D28" s="147">
        <f t="shared" si="0"/>
        <v>0</v>
      </c>
      <c r="E28" s="111"/>
      <c r="F28" s="111"/>
    </row>
    <row r="29" spans="1:6" ht="12.75" hidden="1">
      <c r="A29" s="64" t="s">
        <v>12</v>
      </c>
      <c r="B29" s="141"/>
      <c r="C29" s="76">
        <f>DETALHADO!CV29</f>
        <v>137</v>
      </c>
      <c r="D29" s="147">
        <f t="shared" si="0"/>
        <v>0</v>
      </c>
      <c r="E29" s="111"/>
      <c r="F29" s="111"/>
    </row>
    <row r="30" spans="1:6" ht="12.75" hidden="1">
      <c r="A30" s="64" t="s">
        <v>57</v>
      </c>
      <c r="B30" s="141"/>
      <c r="C30" s="76">
        <f>DETALHADO!CV30</f>
        <v>0</v>
      </c>
      <c r="D30" s="147">
        <f t="shared" si="0"/>
        <v>0</v>
      </c>
      <c r="E30" s="111"/>
      <c r="F30" s="111"/>
    </row>
    <row r="31" spans="1:6" ht="12.75" customHeight="1" hidden="1">
      <c r="A31" s="64" t="s">
        <v>36</v>
      </c>
      <c r="B31" s="141">
        <v>50</v>
      </c>
      <c r="C31" s="76">
        <v>0</v>
      </c>
      <c r="D31" s="147">
        <f t="shared" si="0"/>
        <v>0</v>
      </c>
      <c r="E31" s="111"/>
      <c r="F31" s="111"/>
    </row>
    <row r="32" spans="1:6" ht="12.75" customHeight="1" hidden="1">
      <c r="A32" s="64" t="s">
        <v>54</v>
      </c>
      <c r="B32" s="141"/>
      <c r="C32" s="76">
        <f>DETALHADO!CV32</f>
        <v>0</v>
      </c>
      <c r="D32" s="147">
        <f t="shared" si="0"/>
        <v>0</v>
      </c>
      <c r="E32" s="111"/>
      <c r="F32" s="111"/>
    </row>
    <row r="33" spans="1:6" ht="12.75" customHeight="1" hidden="1">
      <c r="A33" s="64" t="s">
        <v>55</v>
      </c>
      <c r="B33" s="141"/>
      <c r="C33" s="76">
        <f>DETALHADO!CV33</f>
        <v>1</v>
      </c>
      <c r="D33" s="147">
        <f t="shared" si="0"/>
        <v>0</v>
      </c>
      <c r="E33" s="111"/>
      <c r="F33" s="111"/>
    </row>
    <row r="34" spans="1:6" ht="12.75" customHeight="1" hidden="1">
      <c r="A34" s="64" t="s">
        <v>56</v>
      </c>
      <c r="B34" s="141"/>
      <c r="C34" s="76">
        <f>DETALHADO!CV34</f>
        <v>0</v>
      </c>
      <c r="D34" s="147">
        <f t="shared" si="0"/>
        <v>0</v>
      </c>
      <c r="E34" s="111"/>
      <c r="F34" s="111"/>
    </row>
    <row r="35" spans="1:6" ht="12.75" customHeight="1" hidden="1">
      <c r="A35" s="73" t="s">
        <v>17</v>
      </c>
      <c r="B35" s="139"/>
      <c r="C35" s="77"/>
      <c r="D35" s="147">
        <f t="shared" si="0"/>
        <v>0</v>
      </c>
      <c r="E35" s="111"/>
      <c r="F35" s="111"/>
    </row>
    <row r="36" spans="1:6" ht="12.75" customHeight="1" hidden="1">
      <c r="A36" s="64" t="s">
        <v>39</v>
      </c>
      <c r="B36" s="141">
        <v>3000</v>
      </c>
      <c r="C36" s="76">
        <f>RESUMIDO!B35</f>
        <v>0</v>
      </c>
      <c r="D36" s="147">
        <f t="shared" si="0"/>
        <v>0</v>
      </c>
      <c r="E36" s="111"/>
      <c r="F36" s="111"/>
    </row>
    <row r="37" spans="1:6" ht="12.75">
      <c r="A37" s="64" t="s">
        <v>38</v>
      </c>
      <c r="B37" s="141">
        <v>1500</v>
      </c>
      <c r="C37" s="76">
        <f>RESUMIDO!B36</f>
        <v>150</v>
      </c>
      <c r="D37" s="147">
        <f t="shared" si="0"/>
        <v>225000</v>
      </c>
      <c r="E37" s="111"/>
      <c r="F37" s="111"/>
    </row>
    <row r="38" spans="1:6" ht="12.75">
      <c r="A38" s="64" t="s">
        <v>18</v>
      </c>
      <c r="B38" s="141">
        <v>50</v>
      </c>
      <c r="C38" s="76">
        <f>RESUMIDO!B37</f>
        <v>170</v>
      </c>
      <c r="D38" s="147">
        <f t="shared" si="0"/>
        <v>8500</v>
      </c>
      <c r="E38" s="111"/>
      <c r="F38" s="111"/>
    </row>
    <row r="39" spans="1:6" ht="12.75" hidden="1">
      <c r="A39" s="64" t="s">
        <v>13</v>
      </c>
      <c r="B39" s="141">
        <v>200</v>
      </c>
      <c r="C39" s="76">
        <f>RESUMIDO!B38</f>
        <v>0</v>
      </c>
      <c r="D39" s="147">
        <f t="shared" si="0"/>
        <v>0</v>
      </c>
      <c r="E39" s="111"/>
      <c r="F39" s="111"/>
    </row>
    <row r="40" spans="1:6" ht="12.75" hidden="1">
      <c r="A40" s="64" t="s">
        <v>14</v>
      </c>
      <c r="B40" s="141">
        <v>3500</v>
      </c>
      <c r="C40" s="76">
        <f>RESUMIDO!B39</f>
        <v>0</v>
      </c>
      <c r="D40" s="147">
        <f t="shared" si="0"/>
        <v>0</v>
      </c>
      <c r="E40" s="111"/>
      <c r="F40" s="111"/>
    </row>
    <row r="41" spans="1:6" ht="12.75" hidden="1">
      <c r="A41" s="64" t="s">
        <v>58</v>
      </c>
      <c r="B41" s="141">
        <v>0</v>
      </c>
      <c r="C41" s="76">
        <f>DETALHADO!CV41</f>
        <v>0</v>
      </c>
      <c r="D41" s="147">
        <f t="shared" si="0"/>
        <v>0</v>
      </c>
      <c r="E41" s="111"/>
      <c r="F41" s="111"/>
    </row>
    <row r="42" spans="1:6" ht="12.75" hidden="1">
      <c r="A42" s="64" t="s">
        <v>61</v>
      </c>
      <c r="B42" s="141">
        <v>0</v>
      </c>
      <c r="C42" s="76">
        <f>DETALHADO!CV42</f>
        <v>0</v>
      </c>
      <c r="D42" s="147">
        <f t="shared" si="0"/>
        <v>0</v>
      </c>
      <c r="E42" s="111"/>
      <c r="F42" s="111"/>
    </row>
    <row r="43" spans="1:6" ht="12.75" hidden="1">
      <c r="A43" s="64" t="s">
        <v>46</v>
      </c>
      <c r="B43" s="141"/>
      <c r="C43" s="76">
        <f>DETALHADO!CV43</f>
        <v>0</v>
      </c>
      <c r="D43" s="147">
        <f t="shared" si="0"/>
        <v>0</v>
      </c>
      <c r="E43" s="111"/>
      <c r="F43" s="111"/>
    </row>
    <row r="44" spans="1:6" ht="12.75" hidden="1">
      <c r="A44" s="64" t="s">
        <v>42</v>
      </c>
      <c r="B44" s="141"/>
      <c r="C44" s="76">
        <f>DETALHADO!CV44</f>
        <v>0</v>
      </c>
      <c r="D44" s="147">
        <f t="shared" si="0"/>
        <v>0</v>
      </c>
      <c r="E44" s="111"/>
      <c r="F44" s="111"/>
    </row>
    <row r="45" spans="1:6" ht="12.75" hidden="1">
      <c r="A45" s="73" t="s">
        <v>32</v>
      </c>
      <c r="B45" s="139"/>
      <c r="C45" s="77"/>
      <c r="D45" s="147">
        <f t="shared" si="0"/>
        <v>0</v>
      </c>
      <c r="E45" s="111"/>
      <c r="F45" s="111"/>
    </row>
    <row r="46" spans="1:6" ht="12.75" hidden="1">
      <c r="A46" s="46" t="s">
        <v>74</v>
      </c>
      <c r="B46" s="140">
        <v>40000</v>
      </c>
      <c r="C46" s="76">
        <f>DETALHADO!CV46</f>
        <v>0</v>
      </c>
      <c r="D46" s="147">
        <f t="shared" si="0"/>
        <v>0</v>
      </c>
      <c r="E46" s="111"/>
      <c r="F46" s="111"/>
    </row>
    <row r="47" spans="1:6" ht="12.75" hidden="1">
      <c r="A47" s="73" t="s">
        <v>20</v>
      </c>
      <c r="B47" s="139"/>
      <c r="C47" s="77"/>
      <c r="D47" s="147">
        <f t="shared" si="0"/>
        <v>0</v>
      </c>
      <c r="E47" s="111"/>
      <c r="F47" s="111"/>
    </row>
    <row r="48" spans="1:6" ht="12.75" hidden="1">
      <c r="A48" s="64" t="s">
        <v>37</v>
      </c>
      <c r="B48" s="141"/>
      <c r="C48" s="76">
        <f>DETALHADO!CV48</f>
        <v>0</v>
      </c>
      <c r="D48" s="147">
        <f t="shared" si="0"/>
        <v>0</v>
      </c>
      <c r="E48" s="111"/>
      <c r="F48" s="111"/>
    </row>
    <row r="49" spans="1:6" ht="12.75">
      <c r="A49" s="64" t="s">
        <v>127</v>
      </c>
      <c r="B49" s="141">
        <v>4000</v>
      </c>
      <c r="C49" s="76">
        <f>RESUMIDO!B48</f>
        <v>4</v>
      </c>
      <c r="D49" s="147">
        <f t="shared" si="0"/>
        <v>16000</v>
      </c>
      <c r="E49" s="111"/>
      <c r="F49" s="111"/>
    </row>
    <row r="50" spans="1:6" ht="12.75">
      <c r="A50" s="64" t="s">
        <v>81</v>
      </c>
      <c r="B50" s="141">
        <v>5000</v>
      </c>
      <c r="C50" s="76">
        <f>RESUMIDO!B50</f>
        <v>20</v>
      </c>
      <c r="D50" s="147">
        <f t="shared" si="0"/>
        <v>100000</v>
      </c>
      <c r="E50" s="111"/>
      <c r="F50" s="111"/>
    </row>
    <row r="51" spans="1:6" ht="12.75">
      <c r="A51" s="46" t="s">
        <v>84</v>
      </c>
      <c r="B51" s="142">
        <v>4500</v>
      </c>
      <c r="C51" s="76">
        <f>RESUMIDO!B49</f>
        <v>2</v>
      </c>
      <c r="D51" s="147">
        <f t="shared" si="0"/>
        <v>9000</v>
      </c>
      <c r="E51" s="111"/>
      <c r="F51" s="111"/>
    </row>
    <row r="52" spans="1:6" ht="12.75">
      <c r="A52" s="64" t="s">
        <v>130</v>
      </c>
      <c r="B52" s="142">
        <v>16000</v>
      </c>
      <c r="C52" s="76">
        <f>RESUMIDO!B52</f>
        <v>1</v>
      </c>
      <c r="D52" s="147">
        <f t="shared" si="0"/>
        <v>16000</v>
      </c>
      <c r="E52" s="111"/>
      <c r="F52" s="111"/>
    </row>
    <row r="53" spans="1:6" ht="12.75">
      <c r="A53" s="64" t="s">
        <v>94</v>
      </c>
      <c r="B53" s="142">
        <v>15000</v>
      </c>
      <c r="C53" s="76">
        <f>RESUMIDO!B53</f>
        <v>2</v>
      </c>
      <c r="D53" s="147">
        <f t="shared" si="0"/>
        <v>30000</v>
      </c>
      <c r="E53" s="111"/>
      <c r="F53" s="111"/>
    </row>
    <row r="54" spans="1:6" ht="18">
      <c r="A54" s="38"/>
      <c r="B54" s="172"/>
      <c r="C54" s="175" t="s">
        <v>115</v>
      </c>
      <c r="D54" s="176">
        <f>SUM(D12:D53)</f>
        <v>1432000</v>
      </c>
      <c r="E54" s="111"/>
      <c r="F54" s="111"/>
    </row>
    <row r="55" spans="1:6" ht="12.75">
      <c r="A55" s="38"/>
      <c r="B55" s="172"/>
      <c r="C55" s="173"/>
      <c r="D55" s="174"/>
      <c r="E55" s="111"/>
      <c r="F55" s="111"/>
    </row>
    <row r="56" spans="1:6" ht="12.75">
      <c r="A56" s="46" t="s">
        <v>82</v>
      </c>
      <c r="B56" s="142">
        <v>1460</v>
      </c>
      <c r="C56" s="76">
        <f>RESUMIDO!F11+RESUMIDO!F12+RESUMIDO!F15+RESUMIDO!F17+RESUMIDO!F18+RESUMIDO!F50+RESUMIDO!F53+1</f>
        <v>203</v>
      </c>
      <c r="D56" s="147">
        <f>B56*C56</f>
        <v>296380</v>
      </c>
      <c r="E56" s="111"/>
      <c r="F56" s="111"/>
    </row>
    <row r="57" spans="3:6" ht="24.75" customHeight="1">
      <c r="C57" s="177" t="s">
        <v>87</v>
      </c>
      <c r="D57" s="148">
        <f>D54+D56</f>
        <v>1728380</v>
      </c>
      <c r="E57" s="112"/>
      <c r="F57" s="112"/>
    </row>
    <row r="60" ht="21" thickBot="1">
      <c r="A60" s="62" t="s">
        <v>79</v>
      </c>
    </row>
    <row r="61" spans="1:9" ht="36.75" thickBot="1">
      <c r="A61" s="84" t="s">
        <v>65</v>
      </c>
      <c r="B61" s="84" t="s">
        <v>85</v>
      </c>
      <c r="C61" s="84" t="s">
        <v>67</v>
      </c>
      <c r="D61" s="84" t="s">
        <v>86</v>
      </c>
      <c r="E61" s="84" t="s">
        <v>90</v>
      </c>
      <c r="F61" s="84" t="s">
        <v>91</v>
      </c>
      <c r="G61" s="84" t="s">
        <v>92</v>
      </c>
      <c r="H61" s="114"/>
      <c r="I61" s="5"/>
    </row>
    <row r="62" spans="1:7" ht="12.75" hidden="1">
      <c r="A62" s="131" t="s">
        <v>75</v>
      </c>
      <c r="B62" s="143">
        <v>64.56</v>
      </c>
      <c r="C62" s="130">
        <f>RESUMIDO!B15</f>
        <v>0</v>
      </c>
      <c r="D62" s="143">
        <v>0.06</v>
      </c>
      <c r="E62" s="132">
        <v>6300</v>
      </c>
      <c r="F62" s="132">
        <v>0</v>
      </c>
      <c r="G62" s="143">
        <f>((C62*D62)*E62)+B62</f>
        <v>64.56</v>
      </c>
    </row>
    <row r="63" spans="1:7" ht="12.75" hidden="1">
      <c r="A63" s="133" t="s">
        <v>76</v>
      </c>
      <c r="B63" s="144">
        <v>170.79</v>
      </c>
      <c r="C63" s="130">
        <f>RESUMIDO!B16</f>
        <v>0</v>
      </c>
      <c r="D63" s="144">
        <v>0.3198</v>
      </c>
      <c r="E63" s="127">
        <v>0</v>
      </c>
      <c r="F63" s="132">
        <v>4500</v>
      </c>
      <c r="G63" s="144">
        <f>(C63*D63)*F63</f>
        <v>0</v>
      </c>
    </row>
    <row r="64" spans="1:7" ht="12.75">
      <c r="A64" s="133" t="s">
        <v>77</v>
      </c>
      <c r="B64" s="144">
        <v>101.08</v>
      </c>
      <c r="C64" s="130">
        <f>RESUMIDO!B17</f>
        <v>4</v>
      </c>
      <c r="D64" s="144">
        <v>0.07</v>
      </c>
      <c r="E64" s="127">
        <v>6300</v>
      </c>
      <c r="F64" s="132">
        <v>0</v>
      </c>
      <c r="G64" s="144">
        <f>((C64*D64)*E64)+B64</f>
        <v>1865.0800000000002</v>
      </c>
    </row>
    <row r="65" spans="1:7" ht="12.75">
      <c r="A65" s="133" t="s">
        <v>78</v>
      </c>
      <c r="B65" s="144">
        <v>250</v>
      </c>
      <c r="C65" s="130">
        <f>RESUMIDO!B18</f>
        <v>2</v>
      </c>
      <c r="D65" s="144">
        <v>0.4238</v>
      </c>
      <c r="E65" s="127">
        <v>0</v>
      </c>
      <c r="F65" s="132">
        <v>4500</v>
      </c>
      <c r="G65" s="144">
        <f>((C65*D65)*F65)+B65</f>
        <v>4064.2000000000003</v>
      </c>
    </row>
    <row r="66" spans="1:7" ht="12.75">
      <c r="A66" s="64" t="s">
        <v>97</v>
      </c>
      <c r="B66" s="145">
        <v>52.54</v>
      </c>
      <c r="C66" s="58">
        <f>RESUMIDO!B27</f>
        <v>17</v>
      </c>
      <c r="D66" s="149"/>
      <c r="E66" s="123"/>
      <c r="F66" s="124"/>
      <c r="G66" s="145">
        <f aca="true" t="shared" si="1" ref="G66:G78">B66*C66</f>
        <v>893.18</v>
      </c>
    </row>
    <row r="67" spans="1:8" ht="12.75">
      <c r="A67" s="64" t="s">
        <v>96</v>
      </c>
      <c r="B67" s="145">
        <v>24.81</v>
      </c>
      <c r="C67" s="58">
        <f>RESUMIDO!B28</f>
        <v>137</v>
      </c>
      <c r="D67" s="149"/>
      <c r="E67" s="123"/>
      <c r="F67" s="123"/>
      <c r="G67" s="145">
        <f t="shared" si="1"/>
        <v>3398.97</v>
      </c>
      <c r="H67" s="115"/>
    </row>
    <row r="68" spans="1:7" ht="12.75" hidden="1">
      <c r="A68" s="64" t="s">
        <v>57</v>
      </c>
      <c r="B68" s="145">
        <v>401.89</v>
      </c>
      <c r="C68" s="130">
        <f>RESUMIDO!B29</f>
        <v>0</v>
      </c>
      <c r="D68" s="149"/>
      <c r="E68" s="123"/>
      <c r="F68" s="123"/>
      <c r="G68" s="145">
        <f t="shared" si="1"/>
        <v>0</v>
      </c>
    </row>
    <row r="69" spans="1:7" ht="12.75" hidden="1">
      <c r="A69" s="64" t="s">
        <v>98</v>
      </c>
      <c r="B69" s="145">
        <v>2098.91</v>
      </c>
      <c r="C69" s="58">
        <f>RESUMIDO!B31</f>
        <v>0</v>
      </c>
      <c r="D69" s="149"/>
      <c r="E69" s="123"/>
      <c r="F69" s="123"/>
      <c r="G69" s="145">
        <f t="shared" si="1"/>
        <v>0</v>
      </c>
    </row>
    <row r="70" spans="1:7" ht="12.75">
      <c r="A70" s="64" t="s">
        <v>99</v>
      </c>
      <c r="B70" s="145">
        <v>2448.73</v>
      </c>
      <c r="C70" s="58">
        <f>RESUMIDO!B32</f>
        <v>1</v>
      </c>
      <c r="D70" s="149"/>
      <c r="E70" s="123"/>
      <c r="F70" s="123"/>
      <c r="G70" s="145">
        <f t="shared" si="1"/>
        <v>2448.73</v>
      </c>
    </row>
    <row r="71" spans="1:7" ht="12.75" hidden="1">
      <c r="A71" s="64" t="s">
        <v>100</v>
      </c>
      <c r="B71" s="145">
        <v>2798.54</v>
      </c>
      <c r="C71" s="58">
        <f>RESUMIDO!B33</f>
        <v>0</v>
      </c>
      <c r="D71" s="149"/>
      <c r="E71" s="123"/>
      <c r="F71" s="123"/>
      <c r="G71" s="145">
        <f t="shared" si="1"/>
        <v>0</v>
      </c>
    </row>
    <row r="72" spans="1:7" ht="12.75">
      <c r="A72" s="46" t="s">
        <v>106</v>
      </c>
      <c r="B72" s="146">
        <v>7665</v>
      </c>
      <c r="C72" s="130">
        <v>3</v>
      </c>
      <c r="D72" s="149"/>
      <c r="E72" s="123"/>
      <c r="F72" s="123"/>
      <c r="G72" s="144">
        <f t="shared" si="1"/>
        <v>22995</v>
      </c>
    </row>
    <row r="73" spans="1:7" ht="15">
      <c r="A73" s="134" t="s">
        <v>107</v>
      </c>
      <c r="B73" s="144">
        <v>1</v>
      </c>
      <c r="C73" s="130">
        <v>523.6</v>
      </c>
      <c r="D73" s="149"/>
      <c r="E73" s="123"/>
      <c r="F73" s="123"/>
      <c r="G73" s="144">
        <f t="shared" si="1"/>
        <v>523.6</v>
      </c>
    </row>
    <row r="74" spans="1:7" ht="12.75">
      <c r="A74" s="46" t="s">
        <v>108</v>
      </c>
      <c r="B74" s="144">
        <v>1</v>
      </c>
      <c r="C74" s="130">
        <v>1686.4</v>
      </c>
      <c r="D74" s="149"/>
      <c r="E74" s="123"/>
      <c r="F74" s="123"/>
      <c r="G74" s="144">
        <f t="shared" si="1"/>
        <v>1686.4</v>
      </c>
    </row>
    <row r="75" spans="1:7" ht="12.75">
      <c r="A75" s="46" t="s">
        <v>109</v>
      </c>
      <c r="B75" s="144">
        <v>1</v>
      </c>
      <c r="C75" s="127">
        <v>16864</v>
      </c>
      <c r="D75" s="149"/>
      <c r="E75" s="123"/>
      <c r="F75" s="123"/>
      <c r="G75" s="144">
        <f t="shared" si="1"/>
        <v>16864</v>
      </c>
    </row>
    <row r="76" spans="1:7" ht="12.75">
      <c r="A76" s="135" t="s">
        <v>110</v>
      </c>
      <c r="B76" s="144">
        <v>1</v>
      </c>
      <c r="C76" s="130">
        <v>38110.75</v>
      </c>
      <c r="D76" s="149"/>
      <c r="E76" s="123"/>
      <c r="F76" s="123"/>
      <c r="G76" s="144">
        <f t="shared" si="1"/>
        <v>38110.75</v>
      </c>
    </row>
    <row r="77" spans="1:7" ht="12.75">
      <c r="A77" s="151" t="s">
        <v>111</v>
      </c>
      <c r="B77" s="152">
        <f>158.18*40</f>
        <v>6327.200000000001</v>
      </c>
      <c r="C77" s="153">
        <v>1</v>
      </c>
      <c r="D77" s="149"/>
      <c r="E77" s="123"/>
      <c r="F77" s="123"/>
      <c r="G77" s="152">
        <f t="shared" si="1"/>
        <v>6327.200000000001</v>
      </c>
    </row>
    <row r="78" spans="1:7" ht="12.75">
      <c r="A78" s="46" t="s">
        <v>112</v>
      </c>
      <c r="B78" s="144">
        <v>0</v>
      </c>
      <c r="C78" s="130">
        <v>0</v>
      </c>
      <c r="D78" s="149"/>
      <c r="E78" s="123"/>
      <c r="F78" s="123"/>
      <c r="G78" s="150">
        <f t="shared" si="1"/>
        <v>0</v>
      </c>
    </row>
    <row r="79" spans="1:7" ht="18">
      <c r="A79" s="39"/>
      <c r="C79" s="82" t="s">
        <v>89</v>
      </c>
      <c r="D79" s="148"/>
      <c r="E79" s="83"/>
      <c r="F79" s="83"/>
      <c r="G79" s="148">
        <f>SUM(G62:G78)</f>
        <v>99241.67</v>
      </c>
    </row>
    <row r="80" spans="1:7" ht="18">
      <c r="A80" s="39"/>
      <c r="C80" s="125"/>
      <c r="D80" s="112"/>
      <c r="E80" s="112"/>
      <c r="F80" s="112"/>
      <c r="G80" s="126"/>
    </row>
    <row r="81" spans="1:4" ht="12.75">
      <c r="A81" s="58"/>
      <c r="B81" s="228" t="s">
        <v>101</v>
      </c>
      <c r="C81" s="229"/>
      <c r="D81" s="230"/>
    </row>
    <row r="82" spans="1:4" ht="12.75">
      <c r="A82" s="128" t="s">
        <v>105</v>
      </c>
      <c r="B82" s="129" t="s">
        <v>102</v>
      </c>
      <c r="C82" s="129" t="s">
        <v>103</v>
      </c>
      <c r="D82" s="129" t="s">
        <v>104</v>
      </c>
    </row>
    <row r="83" spans="1:4" ht="12.75">
      <c r="A83" s="58">
        <v>16</v>
      </c>
      <c r="B83" s="144">
        <v>932.85</v>
      </c>
      <c r="C83" s="145">
        <v>291.52</v>
      </c>
      <c r="D83" s="145">
        <f>B83+C83</f>
        <v>1224.37</v>
      </c>
    </row>
    <row r="84" spans="1:4" ht="12.75">
      <c r="A84" s="58">
        <v>34</v>
      </c>
      <c r="B84" s="145">
        <v>1599.17</v>
      </c>
      <c r="C84" s="145">
        <v>499.74</v>
      </c>
      <c r="D84" s="145">
        <f>B84+C84</f>
        <v>2098.91</v>
      </c>
    </row>
    <row r="85" spans="1:4" ht="12.75">
      <c r="A85" s="58">
        <v>60</v>
      </c>
      <c r="B85" s="145">
        <v>1865.7</v>
      </c>
      <c r="C85" s="145">
        <v>583.03</v>
      </c>
      <c r="D85" s="145">
        <f>B85+C85</f>
        <v>2448.73</v>
      </c>
    </row>
    <row r="86" spans="1:4" ht="12.75">
      <c r="A86" s="58">
        <v>100</v>
      </c>
      <c r="B86" s="145">
        <v>2132.22</v>
      </c>
      <c r="C86" s="145">
        <v>666.32</v>
      </c>
      <c r="D86" s="145">
        <f>B86+C86</f>
        <v>2798.54</v>
      </c>
    </row>
  </sheetData>
  <sheetProtection/>
  <mergeCells count="1">
    <mergeCell ref="B81:D81"/>
  </mergeCells>
  <printOptions horizontalCentered="1"/>
  <pageMargins left="0.15748031496062992" right="0.15748031496062992" top="0.984251968503937" bottom="0.1968503937007874" header="0.5118110236220472" footer="0.5118110236220472"/>
  <pageSetup fitToHeight="1" fitToWidth="1" horizontalDpi="300" verticalDpi="300" orientation="landscape" paperSize="9" scale="61" r:id="rId2"/>
  <ignoredErrors>
    <ignoredError sqref="G63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POUPATEMPO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Eder</dc:creator>
  <cp:keywords/>
  <dc:description/>
  <cp:lastModifiedBy>visitante</cp:lastModifiedBy>
  <cp:lastPrinted>2020-05-15T18:50:27Z</cp:lastPrinted>
  <dcterms:created xsi:type="dcterms:W3CDTF">2005-07-26T13:00:27Z</dcterms:created>
  <dcterms:modified xsi:type="dcterms:W3CDTF">2020-05-15T18:52:22Z</dcterms:modified>
  <cp:category/>
  <cp:version/>
  <cp:contentType/>
  <cp:contentStatus/>
</cp:coreProperties>
</file>